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15" yWindow="45" windowWidth="9555" windowHeight="4590"/>
  </bookViews>
  <sheets>
    <sheet name="на стенд" sheetId="33" r:id="rId1"/>
  </sheets>
  <calcPr calcId="152511"/>
</workbook>
</file>

<file path=xl/calcChain.xml><?xml version="1.0" encoding="utf-8"?>
<calcChain xmlns="http://schemas.openxmlformats.org/spreadsheetml/2006/main">
  <c r="C283" i="33"/>
  <c r="C140"/>
  <c r="AI263"/>
  <c r="AI262"/>
  <c r="AI261"/>
  <c r="AI260"/>
  <c r="AI259"/>
  <c r="AI258"/>
  <c r="AI257"/>
  <c r="AI256"/>
  <c r="AI255"/>
  <c r="AI254"/>
  <c r="AI253"/>
  <c r="AI252"/>
  <c r="AI251"/>
  <c r="AI250"/>
  <c r="AI249"/>
  <c r="AI248"/>
  <c r="AI247"/>
  <c r="AI246"/>
  <c r="AI245"/>
  <c r="AI244"/>
  <c r="AI243"/>
  <c r="AI242"/>
  <c r="AI241"/>
  <c r="AI240"/>
  <c r="AI239"/>
  <c r="AI238"/>
  <c r="AI237"/>
  <c r="AI236"/>
  <c r="AI235"/>
  <c r="AI234"/>
  <c r="AI233"/>
  <c r="AI232"/>
  <c r="AI231"/>
  <c r="AI230"/>
  <c r="AI229"/>
  <c r="AI228"/>
  <c r="AI227"/>
  <c r="AI226"/>
  <c r="AI225"/>
  <c r="AI224"/>
  <c r="AI223"/>
  <c r="AI222"/>
  <c r="AI221"/>
  <c r="AI220"/>
  <c r="AI219"/>
  <c r="AI218"/>
  <c r="AI217"/>
  <c r="AI216"/>
  <c r="AI215"/>
  <c r="AI214"/>
  <c r="AI213"/>
  <c r="AI212"/>
  <c r="AI211"/>
  <c r="AI210"/>
  <c r="AI209"/>
  <c r="AI208"/>
  <c r="AI207"/>
  <c r="AI206"/>
  <c r="AI205"/>
  <c r="AI204"/>
  <c r="AI203"/>
  <c r="AI202"/>
  <c r="AI201"/>
  <c r="AI200"/>
  <c r="AI199"/>
  <c r="AI198"/>
  <c r="AI197"/>
  <c r="AI196"/>
  <c r="AI195"/>
  <c r="AI194"/>
  <c r="AI193"/>
  <c r="AI192"/>
  <c r="AI191"/>
  <c r="AI190"/>
  <c r="AI189"/>
  <c r="AI188"/>
  <c r="AI187"/>
  <c r="AI186"/>
  <c r="AI185"/>
  <c r="AI184"/>
  <c r="AI183"/>
  <c r="AI182"/>
  <c r="AI181"/>
  <c r="AI180"/>
  <c r="AI179"/>
  <c r="AI178"/>
  <c r="AI177"/>
  <c r="AI176"/>
  <c r="AI175"/>
  <c r="AI174"/>
  <c r="AI173"/>
  <c r="AI172"/>
  <c r="AI171"/>
  <c r="AI170"/>
  <c r="AI169"/>
  <c r="AI168"/>
  <c r="AI167"/>
  <c r="AI166"/>
  <c r="AI165"/>
  <c r="AI164"/>
  <c r="AI163"/>
  <c r="AI162"/>
  <c r="AI161"/>
  <c r="AI160"/>
  <c r="AI159"/>
  <c r="AI158"/>
  <c r="AI157"/>
  <c r="AI156"/>
  <c r="AI155"/>
  <c r="AI154"/>
  <c r="AI153"/>
  <c r="AI152"/>
  <c r="E144"/>
  <c r="E146"/>
  <c r="E148" s="1"/>
  <c r="E149" s="1"/>
  <c r="E150" s="1"/>
  <c r="E151" s="1"/>
  <c r="E264" s="1"/>
  <c r="E265" s="1"/>
  <c r="E275" s="1"/>
  <c r="E276" s="1"/>
  <c r="E277" s="1"/>
  <c r="E278" s="1"/>
  <c r="E282" s="1"/>
  <c r="E129"/>
  <c r="E131" s="1"/>
  <c r="E281"/>
  <c r="E133"/>
  <c r="E134"/>
  <c r="E137"/>
  <c r="D272"/>
  <c r="D275" s="1"/>
  <c r="D276" s="1"/>
  <c r="D277" s="1"/>
  <c r="D278" s="1"/>
  <c r="D280" s="1"/>
  <c r="D281" s="1"/>
  <c r="D269"/>
  <c r="D270" s="1"/>
  <c r="D150"/>
  <c r="D264"/>
  <c r="D265"/>
  <c r="D137"/>
  <c r="D138" s="1"/>
  <c r="E121"/>
  <c r="E122" s="1"/>
  <c r="E119"/>
  <c r="D119"/>
  <c r="D120"/>
  <c r="D121" s="1"/>
  <c r="D122" s="1"/>
  <c r="D123" s="1"/>
  <c r="D124" s="1"/>
  <c r="E115"/>
  <c r="E117" s="1"/>
  <c r="E86"/>
  <c r="E87" s="1"/>
  <c r="E88" s="1"/>
  <c r="E81"/>
  <c r="E71"/>
  <c r="E63"/>
  <c r="D60"/>
  <c r="D62"/>
  <c r="D63" s="1"/>
  <c r="D64" s="1"/>
  <c r="D65" s="1"/>
  <c r="D66" s="1"/>
  <c r="D67" s="1"/>
  <c r="D69" s="1"/>
  <c r="C280"/>
  <c r="C282"/>
  <c r="B281"/>
  <c r="B279"/>
  <c r="B276"/>
  <c r="B277"/>
  <c r="B278" s="1"/>
  <c r="E51"/>
  <c r="D51"/>
  <c r="C270"/>
  <c r="C149"/>
  <c r="C281" s="1"/>
  <c r="C138"/>
  <c r="C128"/>
  <c r="C144" s="1"/>
  <c r="C268" s="1"/>
  <c r="C124"/>
  <c r="C123"/>
  <c r="C105"/>
  <c r="C106" s="1"/>
  <c r="E54"/>
  <c r="E59"/>
  <c r="B265"/>
  <c r="B133"/>
  <c r="B134"/>
  <c r="B135"/>
  <c r="B136" s="1"/>
  <c r="B137" s="1"/>
  <c r="B149" s="1"/>
  <c r="B121"/>
  <c r="B122" s="1"/>
  <c r="B123" s="1"/>
  <c r="B119"/>
  <c r="B97"/>
  <c r="B98" s="1"/>
  <c r="B102"/>
  <c r="B103"/>
  <c r="B104"/>
  <c r="B92"/>
  <c r="B93" s="1"/>
  <c r="B96" s="1"/>
  <c r="B62"/>
  <c r="B63" s="1"/>
  <c r="E263"/>
  <c r="D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E239"/>
  <c r="F239" s="1"/>
  <c r="D239"/>
  <c r="F238"/>
  <c r="F237"/>
  <c r="F236"/>
  <c r="F235"/>
  <c r="F234"/>
  <c r="F233"/>
  <c r="F232"/>
  <c r="F231"/>
  <c r="F230"/>
  <c r="F229"/>
  <c r="F228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E205"/>
  <c r="E227"/>
  <c r="D205"/>
  <c r="D227"/>
  <c r="F227" s="1"/>
  <c r="E204"/>
  <c r="D204"/>
  <c r="F203"/>
  <c r="F202"/>
  <c r="F201"/>
  <c r="F200"/>
  <c r="F199"/>
  <c r="F198"/>
  <c r="F197"/>
  <c r="F196"/>
  <c r="F195"/>
  <c r="F194"/>
  <c r="F193"/>
  <c r="F192"/>
  <c r="F191"/>
  <c r="F190"/>
  <c r="F188"/>
  <c r="F187"/>
  <c r="F186"/>
  <c r="F185"/>
  <c r="F184"/>
  <c r="F183"/>
  <c r="F182"/>
  <c r="F181"/>
  <c r="E180"/>
  <c r="F180"/>
  <c r="E179"/>
  <c r="F179"/>
  <c r="E178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E160"/>
  <c r="F160" s="1"/>
  <c r="F159"/>
  <c r="F158"/>
  <c r="E157"/>
  <c r="F157" s="1"/>
  <c r="E156"/>
  <c r="F156"/>
  <c r="E155"/>
  <c r="F155" s="1"/>
  <c r="D155"/>
  <c r="D189"/>
  <c r="E154"/>
  <c r="E189" s="1"/>
  <c r="F153"/>
  <c r="AE59"/>
  <c r="AD59"/>
  <c r="V59"/>
  <c r="U59"/>
  <c r="Q59"/>
  <c r="P59"/>
  <c r="K59"/>
  <c r="J59"/>
  <c r="AE58"/>
  <c r="AD58"/>
  <c r="Z58"/>
  <c r="AA58"/>
  <c r="K57"/>
  <c r="J57"/>
  <c r="F263"/>
  <c r="F205"/>
  <c r="E72"/>
  <c r="E73"/>
  <c r="E74"/>
  <c r="E75" s="1"/>
  <c r="E82"/>
  <c r="E92"/>
  <c r="E93"/>
  <c r="E97"/>
  <c r="E98"/>
  <c r="B75"/>
  <c r="B83" s="1"/>
  <c r="B80"/>
  <c r="F154"/>
  <c r="F204"/>
  <c r="F189" l="1"/>
  <c r="E152"/>
  <c r="F152" s="1"/>
  <c r="B64"/>
  <c r="B65" s="1"/>
  <c r="B66"/>
  <c r="B67" s="1"/>
  <c r="C269"/>
  <c r="C276" s="1"/>
  <c r="C275"/>
  <c r="D71"/>
  <c r="D70"/>
  <c r="D72" s="1"/>
  <c r="D73" s="1"/>
  <c r="D74" s="1"/>
  <c r="D75" s="1"/>
  <c r="D77" s="1"/>
  <c r="D79" s="1"/>
  <c r="C130"/>
  <c r="C146" s="1"/>
  <c r="B84" l="1"/>
  <c r="B77"/>
  <c r="B82"/>
  <c r="B86" s="1"/>
  <c r="B87" s="1"/>
  <c r="B88" s="1"/>
  <c r="B94" s="1"/>
  <c r="B95" s="1"/>
  <c r="B81"/>
  <c r="D81"/>
  <c r="D80"/>
  <c r="D82" s="1"/>
  <c r="D83" s="1"/>
  <c r="D86" s="1"/>
  <c r="D87" s="1"/>
  <c r="D88" s="1"/>
  <c r="D89" s="1"/>
  <c r="D91" s="1"/>
  <c r="D92" s="1"/>
  <c r="D93" s="1"/>
  <c r="D94" s="1"/>
  <c r="D95" s="1"/>
  <c r="D96" s="1"/>
  <c r="D97" s="1"/>
  <c r="D98" s="1"/>
  <c r="D101" s="1"/>
  <c r="D103" s="1"/>
  <c r="D104" l="1"/>
  <c r="D105"/>
</calcChain>
</file>

<file path=xl/sharedStrings.xml><?xml version="1.0" encoding="utf-8"?>
<sst xmlns="http://schemas.openxmlformats.org/spreadsheetml/2006/main" count="679" uniqueCount="426">
  <si>
    <t>план</t>
  </si>
  <si>
    <t>(физ.объем)</t>
  </si>
  <si>
    <t>факт</t>
  </si>
  <si>
    <t>%</t>
  </si>
  <si>
    <t>вып.</t>
  </si>
  <si>
    <t>(тыс.руб)</t>
  </si>
  <si>
    <t>Ремонт ограждений л/клетки</t>
  </si>
  <si>
    <t>Мусорокамеры:</t>
  </si>
  <si>
    <t>Восст. мусоровыпусков</t>
  </si>
  <si>
    <t>Входные</t>
  </si>
  <si>
    <t>Фасад:</t>
  </si>
  <si>
    <t>Герметизация м/панельн. швов</t>
  </si>
  <si>
    <t>Ремонт отмосток</t>
  </si>
  <si>
    <t>Заготовка песка</t>
  </si>
  <si>
    <t>Ремонт м/клапанов</t>
  </si>
  <si>
    <t>Замена мусороклапанов</t>
  </si>
  <si>
    <t>Окраска Мафов</t>
  </si>
  <si>
    <t xml:space="preserve"> </t>
  </si>
  <si>
    <t>Кровля</t>
  </si>
  <si>
    <t>Ремонт оконных переплетов</t>
  </si>
  <si>
    <t>Замена стекол</t>
  </si>
  <si>
    <t>Ремонт полов л/клеток</t>
  </si>
  <si>
    <t>Окраска входного узла</t>
  </si>
  <si>
    <t>Система канализации</t>
  </si>
  <si>
    <t>Ремонт канал. ниже нуля</t>
  </si>
  <si>
    <t>Ремонт канал. выше нуля</t>
  </si>
  <si>
    <t>Благоустройство</t>
  </si>
  <si>
    <t>Ремонт крылец</t>
  </si>
  <si>
    <t>Ремонт дверей в м/камеру</t>
  </si>
  <si>
    <t>Ремонт опор козырьков</t>
  </si>
  <si>
    <t>31/03-</t>
  </si>
  <si>
    <t>31/05-</t>
  </si>
  <si>
    <t>31/12-</t>
  </si>
  <si>
    <t>31/08-</t>
  </si>
  <si>
    <t>39/01</t>
  </si>
  <si>
    <t>39/02</t>
  </si>
  <si>
    <t>39/03</t>
  </si>
  <si>
    <t>39/05</t>
  </si>
  <si>
    <t>39/06</t>
  </si>
  <si>
    <t>39/07</t>
  </si>
  <si>
    <t>39/08</t>
  </si>
  <si>
    <t>39/11</t>
  </si>
  <si>
    <t>39/12</t>
  </si>
  <si>
    <t>39/13</t>
  </si>
  <si>
    <t>39/14</t>
  </si>
  <si>
    <t>39/15</t>
  </si>
  <si>
    <t>39/18</t>
  </si>
  <si>
    <t>38/05</t>
  </si>
  <si>
    <t>40/03</t>
  </si>
  <si>
    <t>40/04</t>
  </si>
  <si>
    <t>40/06</t>
  </si>
  <si>
    <t>40/07</t>
  </si>
  <si>
    <t>40/11</t>
  </si>
  <si>
    <t>40/01</t>
  </si>
  <si>
    <t>40/09</t>
  </si>
  <si>
    <t>40/10</t>
  </si>
  <si>
    <t>40/13А</t>
  </si>
  <si>
    <t>40/13</t>
  </si>
  <si>
    <t>40/15</t>
  </si>
  <si>
    <t>41/18</t>
  </si>
  <si>
    <t>31/06-</t>
  </si>
  <si>
    <t>31/16-</t>
  </si>
  <si>
    <t>37/12-</t>
  </si>
  <si>
    <t>38/13/1</t>
  </si>
  <si>
    <t>38/09/2</t>
  </si>
  <si>
    <t>38/09/3</t>
  </si>
  <si>
    <t>38/13/3</t>
  </si>
  <si>
    <t>37/09-</t>
  </si>
  <si>
    <t>31/02-</t>
  </si>
  <si>
    <t>31/15-</t>
  </si>
  <si>
    <t>Ремонт скамеек</t>
  </si>
  <si>
    <t>38/13/2</t>
  </si>
  <si>
    <t>38/09/1</t>
  </si>
  <si>
    <t xml:space="preserve">Установка новых рам 2 нить </t>
  </si>
  <si>
    <t>Изготовление и установка слуховых окон</t>
  </si>
  <si>
    <t>31/09/1-</t>
  </si>
  <si>
    <t>31/09/2-</t>
  </si>
  <si>
    <t>31/17/2-</t>
  </si>
  <si>
    <t>31/17/3-</t>
  </si>
  <si>
    <t>41/10-</t>
  </si>
  <si>
    <t>41/22-</t>
  </si>
  <si>
    <t>41/03-</t>
  </si>
  <si>
    <t>41/04-</t>
  </si>
  <si>
    <t>41/05-</t>
  </si>
  <si>
    <t>41/06-</t>
  </si>
  <si>
    <t>41/07-</t>
  </si>
  <si>
    <t>41/08-</t>
  </si>
  <si>
    <t>41/09-</t>
  </si>
  <si>
    <t>41/11-</t>
  </si>
  <si>
    <t>41/13-</t>
  </si>
  <si>
    <t>41/14-</t>
  </si>
  <si>
    <t>41/15-</t>
  </si>
  <si>
    <t>41/17-</t>
  </si>
  <si>
    <t>41/19-</t>
  </si>
  <si>
    <t>41/20-</t>
  </si>
  <si>
    <t>41/21-</t>
  </si>
  <si>
    <t>41/23-</t>
  </si>
  <si>
    <t>Ремонт внутриквартальных дорог, тротуаров</t>
  </si>
  <si>
    <t>38/13/3А(вставка)</t>
  </si>
  <si>
    <t>б-р Касимова, д.23</t>
  </si>
  <si>
    <t>Прочистка венканалов</t>
  </si>
  <si>
    <t>Пожарный проход</t>
  </si>
  <si>
    <t>Установка шибера</t>
  </si>
  <si>
    <t>Отлов безнадзорных животных</t>
  </si>
  <si>
    <t>Приобретение цветочной рассады</t>
  </si>
  <si>
    <t>Обрезка (кронирование) деревьев</t>
  </si>
  <si>
    <t>12/01</t>
  </si>
  <si>
    <t>12\17</t>
  </si>
  <si>
    <t>12\18</t>
  </si>
  <si>
    <t>12\03-12/07</t>
  </si>
  <si>
    <t>12\08-12/09</t>
  </si>
  <si>
    <t>12\10-12/11</t>
  </si>
  <si>
    <t>12\12-12/16</t>
  </si>
  <si>
    <t>12\19-12/22</t>
  </si>
  <si>
    <t>12/32-</t>
  </si>
  <si>
    <t>13\01</t>
  </si>
  <si>
    <t>13\02</t>
  </si>
  <si>
    <t>13\03</t>
  </si>
  <si>
    <t>13\04</t>
  </si>
  <si>
    <t>13\05</t>
  </si>
  <si>
    <t>13\06</t>
  </si>
  <si>
    <t>13\06А</t>
  </si>
  <si>
    <t>13\07</t>
  </si>
  <si>
    <t>13\08</t>
  </si>
  <si>
    <t>13\10</t>
  </si>
  <si>
    <t>13\11</t>
  </si>
  <si>
    <t>13/13</t>
  </si>
  <si>
    <t>14\01</t>
  </si>
  <si>
    <t>14\02</t>
  </si>
  <si>
    <t>14\03</t>
  </si>
  <si>
    <t>14/04.</t>
  </si>
  <si>
    <t>14/04-А</t>
  </si>
  <si>
    <t>14/04-Б</t>
  </si>
  <si>
    <t>14\07</t>
  </si>
  <si>
    <t>14\08</t>
  </si>
  <si>
    <t>14\11</t>
  </si>
  <si>
    <t>14\12</t>
  </si>
  <si>
    <t>14\13</t>
  </si>
  <si>
    <t>Ремонт входных дверей</t>
  </si>
  <si>
    <t>итого по ООО 14 к-с</t>
  </si>
  <si>
    <t>итого по ООО 38 к-с</t>
  </si>
  <si>
    <t>итого по ООО 40 к-с</t>
  </si>
  <si>
    <t>итого по ООО 41 к-с</t>
  </si>
  <si>
    <t>итого по ООО 31 к-с</t>
  </si>
  <si>
    <t>40/13-1,2,3п</t>
  </si>
  <si>
    <t>Выхода в подвал</t>
  </si>
  <si>
    <t>Общий осмотр системы центрального отопления с целью выявления дефектов и планирования ремонта</t>
  </si>
  <si>
    <t>2 раза в год</t>
  </si>
  <si>
    <t>Осмотр системы отопления в отопительный период, устранение мелких дефектов и неисправностей</t>
  </si>
  <si>
    <t>2 раза в сутки</t>
  </si>
  <si>
    <t>Частичные осмотры системы отопления вне отопительного периода, устранение мелких дефектов и неисправностей</t>
  </si>
  <si>
    <t>3-6 раз в месяц</t>
  </si>
  <si>
    <t>Ревизия систем отопления мест общего пользования и в подвалах (устранение неисправностей, замена изношенных участков трубопроводов, покраска,ремонт теплоизоляции, разборка, осмотр и очистка грязевиков, вентилей, задвижек, очистка от накипи запорной арматуры, укрепление трубопроводов и т.д.)</t>
  </si>
  <si>
    <t>Промывка системы отопления</t>
  </si>
  <si>
    <t>Восстановление отопления на лестничных клетках</t>
  </si>
  <si>
    <t>Опрессовка системы отопления перед отопительным периодом</t>
  </si>
  <si>
    <t>Общий осмотр системы водоснабжения с целью выявления дефектов и планирования ремонта</t>
  </si>
  <si>
    <t>Частичные осмотры системы водоснабжения, устранение мелких дефектов и неисправностей</t>
  </si>
  <si>
    <t>Ревизия системы горячего и холодного водоснабжения мест общего пользования и в подвалах (устранение неисправностей, замена изношенных участков трубопроводов, восстановление изоляции, очистка вентилей, задвижек, покраска труб, очистка подвалов и т.п.)</t>
  </si>
  <si>
    <t>в течение года</t>
  </si>
  <si>
    <t>Общий осмотр системы канализации с целью выявления дефектов и планирования ремонта</t>
  </si>
  <si>
    <t>Ревизия системы канализации (устранение неисправностей, замена изношенных участков трубопроводов,  покраска труб, очистка подвалов и т.п.)</t>
  </si>
  <si>
    <t>Герметизация подъездов (ремонт и утепление входных, подвальных, чердачных дверей, выходов на кровлю, ремонт оконных рам, установка пружин, доводчиков, проверка состояния продухов, проверка изоляции трубопроводов отопления и водоснабжения)</t>
  </si>
  <si>
    <t>Планово-предупредительный ремонт лестничных клеток (частичный ремонт стен, полов, потолков, дверей, окон, перил, ограждений, ступеней крылец, проверка наличия и восстановление информации по нумерации подъездов, этажей и т.д.)</t>
  </si>
  <si>
    <t>Приобретение бачков</t>
  </si>
  <si>
    <t>Приобретение и посадка саженцев деревьев и кустарников</t>
  </si>
  <si>
    <t>Установка ограждений на газонах и детских площадках</t>
  </si>
  <si>
    <t>14\09</t>
  </si>
  <si>
    <t>14\10</t>
  </si>
  <si>
    <t>14\16</t>
  </si>
  <si>
    <t>13\09</t>
  </si>
  <si>
    <t>Планово-предупредительный ремонт в квартирах</t>
  </si>
  <si>
    <t>кварт.</t>
  </si>
  <si>
    <t>41/07А</t>
  </si>
  <si>
    <t>41/08А</t>
  </si>
  <si>
    <t>41/12</t>
  </si>
  <si>
    <t>41/16</t>
  </si>
  <si>
    <t>Текущий ремонт кровли (cплошной)</t>
  </si>
  <si>
    <t>Латочный ремонт кровли (над квартирами)</t>
  </si>
  <si>
    <t>Аварийно-диспетчерское обслуживание</t>
  </si>
  <si>
    <t>Частичные осмотры системы канализации, устранение мелких дефектов и неисправностей</t>
  </si>
  <si>
    <t>Уборка мест общего пользования</t>
  </si>
  <si>
    <t>Уборка территории</t>
  </si>
  <si>
    <t>Обслуживание мусоропроводов</t>
  </si>
  <si>
    <t>б) уборка в летний  период:</t>
  </si>
  <si>
    <t>Планово-предупредительный ремонт кровли</t>
  </si>
  <si>
    <t>Подготовка актов  готовности к отопительному периоду</t>
  </si>
  <si>
    <t>Подготовка паспортов  готовности к отопительному периоду</t>
  </si>
  <si>
    <t>Установка адресного аншлага</t>
  </si>
  <si>
    <t>Описание работ ,услуг</t>
  </si>
  <si>
    <t>Периодичность выполнения</t>
  </si>
  <si>
    <t>Результат</t>
  </si>
  <si>
    <t>Гарантийный срок</t>
  </si>
  <si>
    <t>Конструктивные особенности, степень физического износа и технического состояния общего имущества МКД, определяющие выбор конкретных услуг</t>
  </si>
  <si>
    <t>ежедневно</t>
  </si>
  <si>
    <t>3 раза в неделю</t>
  </si>
  <si>
    <t>2 раза в месяц</t>
  </si>
  <si>
    <t>1 раз в год</t>
  </si>
  <si>
    <t>1 раз в неделю</t>
  </si>
  <si>
    <t xml:space="preserve">влажное подметание лестничных площадок и маршей нижних трех этажей </t>
  </si>
  <si>
    <t xml:space="preserve">влажное подметание лестничных клеток и маршей выше третьего этажа </t>
  </si>
  <si>
    <t xml:space="preserve">мытье лестничных площадок и маршей, крылец </t>
  </si>
  <si>
    <t xml:space="preserve">обметание пыли с потолков </t>
  </si>
  <si>
    <t xml:space="preserve"> влажная протирка стен, дверей, плафонов на лестничных клетках, чердачных лестниц, шкафов для электросчетчиков и слаботочных устройств, почтовых ящиков </t>
  </si>
  <si>
    <t xml:space="preserve">влажная протирка подоконников, отопительных приборов </t>
  </si>
  <si>
    <t xml:space="preserve">мытье окон </t>
  </si>
  <si>
    <t xml:space="preserve">уборка площади перед входом в подъезд, очистка металлической решетки и  приямка </t>
  </si>
  <si>
    <t>соответствие санитарным требованиям</t>
  </si>
  <si>
    <t>не предусмотрен</t>
  </si>
  <si>
    <t>1 раз в двое суток</t>
  </si>
  <si>
    <t xml:space="preserve">подметание территории в дни без снегопада </t>
  </si>
  <si>
    <t>1 раз в сутки в дни снегопада</t>
  </si>
  <si>
    <t>через 3 часа во время снегопада</t>
  </si>
  <si>
    <t>3 раза в сутки</t>
  </si>
  <si>
    <t>1 раз в сутки во время гололеда</t>
  </si>
  <si>
    <t>1 раз в трое суток во время гололеда</t>
  </si>
  <si>
    <t>а) уборка в зимний период</t>
  </si>
  <si>
    <t>1 раз в сутки</t>
  </si>
  <si>
    <t>5 раз в теплый период</t>
  </si>
  <si>
    <t>1 раз в 2 суток</t>
  </si>
  <si>
    <t>3 раза в теплый период</t>
  </si>
  <si>
    <t>2 раза в неделю</t>
  </si>
  <si>
    <t>1 раз в месяц</t>
  </si>
  <si>
    <t>подметание свежевыпавшего снега,  толщиной до 2 см</t>
  </si>
  <si>
    <t>сдвигание свежевыпавшего снега, толщиной выше 2 см.</t>
  </si>
  <si>
    <t xml:space="preserve">сдвигание свежевыпавшего снега, в дни сильного снегопада </t>
  </si>
  <si>
    <t xml:space="preserve">посыпка территории песком или смесью песка с хлоридами </t>
  </si>
  <si>
    <t xml:space="preserve">очистка территории от наледи и льда </t>
  </si>
  <si>
    <t xml:space="preserve">подметание территории </t>
  </si>
  <si>
    <t xml:space="preserve">очистка урн от мусора </t>
  </si>
  <si>
    <t xml:space="preserve">промывка урн </t>
  </si>
  <si>
    <t xml:space="preserve">протирка указателей улиц и промывка номерных фонарей </t>
  </si>
  <si>
    <t xml:space="preserve">уборка газонов </t>
  </si>
  <si>
    <t xml:space="preserve">полив газонов, зеленных насаждений </t>
  </si>
  <si>
    <t xml:space="preserve">мойка территории </t>
  </si>
  <si>
    <t xml:space="preserve">уборка территории грунта </t>
  </si>
  <si>
    <t xml:space="preserve">помывка урн </t>
  </si>
  <si>
    <t xml:space="preserve">уборка отмосток </t>
  </si>
  <si>
    <t xml:space="preserve">погрузка мусора на автотранспорт вручную </t>
  </si>
  <si>
    <t>по мере необходимости</t>
  </si>
  <si>
    <t xml:space="preserve"> удаление мусора из мусороприемных камер </t>
  </si>
  <si>
    <t xml:space="preserve"> уборка загрузочных клапанов и бункеров </t>
  </si>
  <si>
    <t xml:space="preserve"> устранение засоров </t>
  </si>
  <si>
    <t xml:space="preserve"> мойка и замена мусоросборочных емкостей, дезинфекция мусоропроводов и мусоросборочных емкостей </t>
  </si>
  <si>
    <t xml:space="preserve">профилактический осмотр </t>
  </si>
  <si>
    <t>Текущий ремонт зданий и благоустройство придомовой территории</t>
  </si>
  <si>
    <t>до 15.09.</t>
  </si>
  <si>
    <t>до 31.12.</t>
  </si>
  <si>
    <t>Покраска стен и потолков</t>
  </si>
  <si>
    <t>Освежающий ремонт л/клеток: в том числе</t>
  </si>
  <si>
    <t>до 30.04.</t>
  </si>
  <si>
    <t>Общий осмотр строительных конструкций жилых домов с целью выявления дефектов и планирования ремонта,устранение мелких дефектов</t>
  </si>
  <si>
    <t>Утепление чердака</t>
  </si>
  <si>
    <t>Ремонт подъездов</t>
  </si>
  <si>
    <t>Восст. водоснабж.в м/камерах-ревизия</t>
  </si>
  <si>
    <t>до 01.06</t>
  </si>
  <si>
    <t>до 30.05.</t>
  </si>
  <si>
    <t>до 01.09.</t>
  </si>
  <si>
    <t>до 10.06.</t>
  </si>
  <si>
    <t>Регулировка и наладка системы отопления в период ее опробования</t>
  </si>
  <si>
    <t>Техническое обслуживание внутридомовых газовых сетей</t>
  </si>
  <si>
    <t xml:space="preserve">Осмотр технического состояния фасадных и внутриподъездных газопроводов </t>
  </si>
  <si>
    <t>1 раз в квартал</t>
  </si>
  <si>
    <t xml:space="preserve">Проверка на герметичность мыльной эмульсией резьбовых соединений </t>
  </si>
  <si>
    <t>Проверка на загазованность подъездов газоанализатором РОДОС -05</t>
  </si>
  <si>
    <t xml:space="preserve">Техобслуживание кранов </t>
  </si>
  <si>
    <t>Устранение утечек</t>
  </si>
  <si>
    <t>при обнаружении</t>
  </si>
  <si>
    <t xml:space="preserve">Обслуживание домофонов </t>
  </si>
  <si>
    <t>по результатам осмотра</t>
  </si>
  <si>
    <t>01.03. -30.04.</t>
  </si>
  <si>
    <t>январь,февраль, ноябрь, декабрь</t>
  </si>
  <si>
    <t>01.09.</t>
  </si>
  <si>
    <t>Установка водоподогревателей</t>
  </si>
  <si>
    <t>применяется ко всем МКД</t>
  </si>
  <si>
    <t>применяется к МКД с мусоропроводом</t>
  </si>
  <si>
    <t>6 месяцев</t>
  </si>
  <si>
    <t>предупреждение повреждений кровли</t>
  </si>
  <si>
    <t>снижение потерь тепла в МКД</t>
  </si>
  <si>
    <t>выявление дефектов, составление перечня мероприятий для их устранения</t>
  </si>
  <si>
    <t>защита от протечек</t>
  </si>
  <si>
    <t>обеспечение нормативных воздухо-изоляционных, теплоизоляционных и звукоизоляционных свойств окон</t>
  </si>
  <si>
    <t>обеспечение нормативных воздухо-изоляционных, теплоизоляционных и звукоизоляционных свойств дверей</t>
  </si>
  <si>
    <t>обеспечение нормативного состояния стен, полов, потолков и др.</t>
  </si>
  <si>
    <t xml:space="preserve">обеспечение рабочего состояния </t>
  </si>
  <si>
    <t>обеспечение исправного состояния стен и потолков</t>
  </si>
  <si>
    <t>обеспечение исправного состояния строительных конструкций</t>
  </si>
  <si>
    <t>обеспечение стабильного функционирования системы вентиляции</t>
  </si>
  <si>
    <t>обеспечение сменными мусоросборниками</t>
  </si>
  <si>
    <t>обеспечение нормативных воздухо-изоляционных, теплоизоляционных и звукоизоляционных характеристик помещений подъездов в зимний период</t>
  </si>
  <si>
    <t>информированность жителей, специальных служб</t>
  </si>
  <si>
    <t>обеспечение теплоизоляции помещений</t>
  </si>
  <si>
    <t>Изготовление и установка решеток для обуви</t>
  </si>
  <si>
    <t>соответстиве нормативным требованиям содержания жилфонда</t>
  </si>
  <si>
    <t>Соответствие нормативным требованиям содержания жилфонда</t>
  </si>
  <si>
    <t>разбивка цветников</t>
  </si>
  <si>
    <t>озеленение территорий</t>
  </si>
  <si>
    <t>наличие песка на детских площадках</t>
  </si>
  <si>
    <t>устранение затенения окон, улучшение эстетичного вида</t>
  </si>
  <si>
    <t>обеспечение нормативного температурного режима в помещениях</t>
  </si>
  <si>
    <t>бесперебойное функционирование системы в отопительный период</t>
  </si>
  <si>
    <t>бесперебойное водоснабжение, соответствие воды нормативным требованиям</t>
  </si>
  <si>
    <t>снижение стоимости воды, улучшение качества воды</t>
  </si>
  <si>
    <t>бесперебойное функционирование системы</t>
  </si>
  <si>
    <t>обеспечение безопасности проживания граждан</t>
  </si>
  <si>
    <t>надежная и экономичная эксплуатация инженерных систем</t>
  </si>
  <si>
    <t>надежное функционирование инженерных систем в зимний период</t>
  </si>
  <si>
    <t>надежное функционирование системы</t>
  </si>
  <si>
    <t>обеспечение безопасного проживания граждан</t>
  </si>
  <si>
    <t>обеспечение комфортных условий проживания граждан</t>
  </si>
  <si>
    <t>Вывоз ТБО</t>
  </si>
  <si>
    <t>Техническое обслуживание и текущий ремонт внутридомовых систем электроснабжения</t>
  </si>
  <si>
    <t>Техобслуживание освещения мест общего пользования</t>
  </si>
  <si>
    <t>Техобслуживание силовых линий</t>
  </si>
  <si>
    <t>Осмотр и техобслуживание электрощитков</t>
  </si>
  <si>
    <t>Осмотр ВРУ</t>
  </si>
  <si>
    <t>Ремонт электрощитков</t>
  </si>
  <si>
    <t>Ремонт освещения подвалов</t>
  </si>
  <si>
    <t>Оперативное и диспетчерское обслуживание</t>
  </si>
  <si>
    <t>12 месяцев</t>
  </si>
  <si>
    <t>МКД серии 468-БНЧ</t>
  </si>
  <si>
    <t>Чердачные</t>
  </si>
  <si>
    <t>применяется к домам, имеющим пожарные проходы</t>
  </si>
  <si>
    <t>устанавливается изготовителем</t>
  </si>
  <si>
    <t>по необходимости</t>
  </si>
  <si>
    <t>в случае поломки</t>
  </si>
  <si>
    <t>при обнаружении дефектов</t>
  </si>
  <si>
    <t>при обнаружении дефектов при осмотрах</t>
  </si>
  <si>
    <t>при обнаружении дефектов при осмотрах, по заявкам жителей</t>
  </si>
  <si>
    <t>МКД с деревянными рамами в подъездах, при обнаружении дефектов</t>
  </si>
  <si>
    <t>применяется ко всем МКД при подготовке к зимнему периоду</t>
  </si>
  <si>
    <t>применяется ко всем МКД, где не производится освежающий ремонт</t>
  </si>
  <si>
    <t>1 раз в 5 лет</t>
  </si>
  <si>
    <t>1 раз в год до 15.10.</t>
  </si>
  <si>
    <t>производится согласно периодичности - через 5 лет</t>
  </si>
  <si>
    <t>износ более 60%</t>
  </si>
  <si>
    <t>наличие засорения, по заявкам жителей</t>
  </si>
  <si>
    <t>нзнос более 60%</t>
  </si>
  <si>
    <t>наличие дефектов</t>
  </si>
  <si>
    <t>по гарантии изготовителя</t>
  </si>
  <si>
    <t>обновление каждые 5 лет</t>
  </si>
  <si>
    <t>Ремонт  дверей</t>
  </si>
  <si>
    <t>при отсутствии либо износе более 60%</t>
  </si>
  <si>
    <t>по заявкам жителей</t>
  </si>
  <si>
    <t>при наличии разрушений или проседания</t>
  </si>
  <si>
    <t>Установка МАФов (скамеек, урн, элементов детских площадок)</t>
  </si>
  <si>
    <t>скамейки, урны устанавливаются возле каждого подъезда</t>
  </si>
  <si>
    <t>при наличии дефектов</t>
  </si>
  <si>
    <t>не требуется</t>
  </si>
  <si>
    <t>при необходимости</t>
  </si>
  <si>
    <t>для дворов, где имеются песочницы</t>
  </si>
  <si>
    <t>0,5 суток</t>
  </si>
  <si>
    <t>10 дней</t>
  </si>
  <si>
    <t>1 раз  в год до 15.08.</t>
  </si>
  <si>
    <t>1 раз в год до 30.08.</t>
  </si>
  <si>
    <t>3 месяца</t>
  </si>
  <si>
    <t>1 раз в год с 01.03. по 30.04.</t>
  </si>
  <si>
    <t>Установка светильников ЭВС</t>
  </si>
  <si>
    <t>в соответствии с регламентом</t>
  </si>
  <si>
    <t>Замена  участков труб отопления в подвале</t>
  </si>
  <si>
    <t>Замена участков трубопроводов отопления в квартирах</t>
  </si>
  <si>
    <t>Замена участков труб горячего водоснабжения в подвале</t>
  </si>
  <si>
    <t>Замена участокв труб горячего водоснабжения в квартирах</t>
  </si>
  <si>
    <t>Замена участков труб холодного водоснабжения в подвале</t>
  </si>
  <si>
    <t>Замена участков трубопроводов холодного водоснабжения в квартирах</t>
  </si>
  <si>
    <t>применятеся ко всем МКД</t>
  </si>
  <si>
    <t>по техническому решению</t>
  </si>
  <si>
    <t>Замена участков труб  канализации</t>
  </si>
  <si>
    <t>в МКД , оборудованных сетями газоснабжения</t>
  </si>
  <si>
    <t>при отсутствии или обнаружении дефектов светильника</t>
  </si>
  <si>
    <t>в МКД, оборудованном лифтами</t>
  </si>
  <si>
    <t>в подъездах, оборудованных домофонами</t>
  </si>
  <si>
    <t>Установка таблички с номером подъезда</t>
  </si>
  <si>
    <t>Установка доски для информации (объявлений)</t>
  </si>
  <si>
    <t>Техническое обслуживание и текущий ремонт внутридомовой системы центрального отопления с автоматическими узлами регулирования тепловой энергии</t>
  </si>
  <si>
    <t>Техническое обслуживание и текущий ремонт внутридомовых  систем горячего и холодного водоснабжения без бойлеров, водоотведения</t>
  </si>
  <si>
    <t>Техническое обслуживание и текущий ремонт внутридомовых  систем горячего и холодного водоснабжения с бойлерами, водоотведения</t>
  </si>
  <si>
    <t>по техн.решению</t>
  </si>
  <si>
    <t>Обслуживание бойлеров</t>
  </si>
  <si>
    <t>круглый год</t>
  </si>
  <si>
    <t>применяется к МКД, в которых установлены бойлеры</t>
  </si>
  <si>
    <t>Текущий ремонт и техническое обслуживание лифта (выполнение работ в соответствии с регламентом)</t>
  </si>
  <si>
    <t>еджедневно</t>
  </si>
  <si>
    <t>Обслуживание системы противопожарной автоматики</t>
  </si>
  <si>
    <t>обеспечение безопасных условий проживания граждан</t>
  </si>
  <si>
    <t>в высотных зданиях (12 этажей и выше)</t>
  </si>
  <si>
    <t>Стоимость услуги, руб/кв.м с 01.01.2015</t>
  </si>
  <si>
    <t>Стоимость услуги, руб/кв.м с 01.07.2015</t>
  </si>
  <si>
    <t>Оказание услуги "Управление жилфондом" включает  в себя выполнение следующих функций:</t>
  </si>
  <si>
    <t>а) прием, хранение и передача технической документации на многоквартирный дом и иных связанных с управлением таким домом документов, предусмотренных Правилами содержания общего имущества в многоквартирном доме, утвержденными постановлением Правительства Российской Федерации от 13 августа 2006 г. N 491, в порядке, установленном настоящими Правилами, а также их актуализация и восстановление (при необходимости);</t>
  </si>
  <si>
    <t>б) сбор, обновление и хранение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 (по решению общего собрания собственников помещений в многоквартирном доме), включая ведение актуальных списков в электронном виде и (или) на бумажных носителях с учетом требований законодательства Российской Федерации о защите персональных данных;</t>
  </si>
  <si>
    <t>в) подготовка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доме, в том числе:</t>
  </si>
  <si>
    <t>разработка с учетом минимального перечня перечня услуг и работ по содержанию и ремонту общего имущества в многоквартирном доме (далее - перечень услуг и работ), а в случае управления многоквартирным домом товариществом или кооперативом - формирование годового плана содержания и ремонта общего имущества в многоквартирном доме;</t>
  </si>
  <si>
    <t>расчет и обоснование финансовых потребностей, необходимых для оказания услуг и выполнения работ, входящих в перечень услуг и работ, с указанием источников покрытия таких потребностей (в том числе с учетом рассмотрения ценовых предложений на рынке услуг и работ, смет на выполнение отдельных видов работ);</t>
  </si>
  <si>
    <t>подготовка предложений по вопросам проведения капитального ремонта (реконструкции) многоквартирного дома, а также осуществления действий, направленных на снижение объема используемых в многоквартирном доме энергетических ресурсов, повышения его энергоэффективности;</t>
  </si>
  <si>
    <t>подготовка предложений о передаче объектов общего имущества собственников помещений в многоквартирном доме в пользование иным лицам на возмездной основе на условиях, наиболее выгодных для собственников помещений в этом доме, в том числе с использованием механизмов конкурсного отбора;</t>
  </si>
  <si>
    <t>обеспечение ознакомления собственников помещений в многоквартирном доме с проектами подготовленных документов по вопросам содержания и ремонта общего имущества собственников помещений в многоквартирном доме и пользования этим имуществом, а также организация предварительного обсуждения этих проектов;</t>
  </si>
  <si>
    <t>г) организация собственниками помещений в многоквартирном доме, органами управления товарищества и кооператива, а в случаях, предусмотренных договором управления многоквартирным домом, управляющей организацией рассмотрения общим собранием собственников помещений в многоквартирном доме, общим собранием членов товарищества или кооператива (далее - собрание) вопросов, связанных с управлением многоквартирным домом, в том числе:</t>
  </si>
  <si>
    <t>уведомление собственников помещений в многоквартирном доме, членов товарищества или кооператива о проведении собрания;</t>
  </si>
  <si>
    <t>обеспечение ознакомления собственников помещений в многоквартирном доме, членов товарищества или кооператива с информацией и (или) материалами, которые будут рассматриваться на собрании;</t>
  </si>
  <si>
    <t>подготовка форм документов, необходимых для регистрации участников собрания;</t>
  </si>
  <si>
    <t>подготовка помещений для проведения собрания, регистрация участников собрания;</t>
  </si>
  <si>
    <t>документальное оформление решений, принятых собранием;</t>
  </si>
  <si>
    <t>доведение до сведения собственников помещений в многоквартирном доме, членов товарищества или кооператива решений, принятых на собрании;</t>
  </si>
  <si>
    <t>д) организация оказания услуг и выполнения работ, предусмотренных перечнем услуг и работ, утвержденным решением собрания, в том числе: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</si>
  <si>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</si>
  <si>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</si>
  <si>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</si>
  <si>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</si>
  <si>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с собственниками и пользователями помещений в многоквартирном доме договоров, содержащих условия предоставления коммунальных услуг;</t>
  </si>
  <si>
    <t>заключение договоров энергоснабжения (купли-продажи, поставки электрической энергии (мощности), теплоснабжения и (или) горячего водоснабжения, холодного водоснабжения, водоотведения, поставки газа (в том числе поставки бытового газа в баллонах) с ресурсоснабжающими организациями в целях обеспечения предоставления собственникам и пользователям помещений в многоквартирном доме коммунальной услуги соответствующего вида, а также договоров на техническое обслуживание и ремонт внутридомовых инженерных систем (в случаях, предусмотренных законодательством Российской Федерации);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</si>
  <si>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</si>
  <si>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</si>
  <si>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</si>
  <si>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е)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домом;</t>
  </si>
  <si>
    <t>ж) 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услуги, в том числе:</t>
  </si>
  <si>
    <t>начисление обязательных платежей и взносов, связанных с оплатой расходов на содержание и ремонт общего имущества в многоквартирном доме и коммунальных услуг в соответствии с требованиями законодательства Российской Федерации;</t>
  </si>
  <si>
    <t>оформление платежных документов и направление их собственникам и пользователям помещений в многоквартирном доме;</t>
  </si>
  <si>
    <t>осуществление управляющими организациями, товариществами и кооперативами расчетов с ресурсоснабжающими организациями за коммунальные ресурсы, поставленные по договорам ресурсоснабжения в целях обеспечения предоставления в установленном порядке собственникам и пользователям помещений в многоквартирном доме коммунальной услуги соответствующего вида;</t>
  </si>
  <si>
    <t>ведение претензионной и исковой работы в отношении лиц, не исполнивших обязанность по внесению платы за жилое помещение и коммунальные услуги, предусмотренную жилищным законодательством Российской Федерации;</t>
  </si>
  <si>
    <t>з) обеспечение собственниками помещений в многоквартирном доме, органами управления товарищества и кооператива контроля за исполнением решений собрания, выполнением перечней услуг и работ, повышением безопасности и комфортности проживания, а также достижением целей деятельности по управлению многоквартирным домом, в том числе: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</si>
  <si>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решением собрания и договором управления многоквартирным домом;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</si>
  <si>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домами, утвержденным постановлением Правительства Российской Федерации от 23 сентября 2010 г. N 731;</t>
  </si>
  <si>
    <t>прием и рассмотрение заявок, предложений и обращений собственников и пользователей помещений в многоквартирном доме;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</si>
  <si>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</si>
  <si>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>Информация о содержании и периодичности работ (услуг) ООО Управляющей компании "Строим будущее" на 2015 год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</si>
</sst>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14">
    <font>
      <sz val="10"/>
      <name val="Arial Cyr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9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9" fontId="3" fillId="2" borderId="2" xfId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9" fontId="3" fillId="2" borderId="3" xfId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9" fontId="5" fillId="2" borderId="2" xfId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9" fontId="2" fillId="2" borderId="2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14" fontId="3" fillId="2" borderId="7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9" fontId="3" fillId="3" borderId="3" xfId="1" applyFont="1" applyFill="1" applyBorder="1" applyAlignment="1">
      <alignment horizontal="center"/>
    </xf>
    <xf numFmtId="9" fontId="8" fillId="2" borderId="2" xfId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9" fontId="10" fillId="2" borderId="2" xfId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9" fontId="5" fillId="2" borderId="3" xfId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9" fontId="2" fillId="2" borderId="3" xfId="1" applyFont="1" applyFill="1" applyBorder="1" applyAlignment="1">
      <alignment horizontal="center"/>
    </xf>
    <xf numFmtId="9" fontId="10" fillId="2" borderId="3" xfId="1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6" fontId="10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horizontal="left"/>
    </xf>
    <xf numFmtId="164" fontId="8" fillId="3" borderId="2" xfId="0" applyNumberFormat="1" applyFont="1" applyFill="1" applyBorder="1" applyAlignment="1">
      <alignment horizontal="center"/>
    </xf>
    <xf numFmtId="9" fontId="8" fillId="3" borderId="3" xfId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/>
    </xf>
    <xf numFmtId="14" fontId="5" fillId="2" borderId="6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/>
    </xf>
    <xf numFmtId="0" fontId="5" fillId="0" borderId="2" xfId="0" applyFont="1" applyFill="1" applyBorder="1"/>
    <xf numFmtId="0" fontId="3" fillId="0" borderId="6" xfId="0" applyFont="1" applyFill="1" applyBorder="1" applyAlignment="1">
      <alignment horizontal="center"/>
    </xf>
    <xf numFmtId="0" fontId="5" fillId="0" borderId="2" xfId="0" applyFont="1" applyBorder="1"/>
    <xf numFmtId="14" fontId="6" fillId="2" borderId="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14" fontId="5" fillId="0" borderId="6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justify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14" fontId="3" fillId="2" borderId="14" xfId="0" applyNumberFormat="1" applyFont="1" applyFill="1" applyBorder="1" applyAlignment="1">
      <alignment horizontal="center" vertical="center" wrapText="1"/>
    </xf>
    <xf numFmtId="9" fontId="3" fillId="2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14" fontId="3" fillId="0" borderId="6" xfId="0" applyNumberFormat="1" applyFont="1" applyFill="1" applyBorder="1" applyAlignment="1">
      <alignment horizontal="center"/>
    </xf>
    <xf numFmtId="14" fontId="5" fillId="0" borderId="16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4" fontId="3" fillId="2" borderId="23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/>
    </xf>
    <xf numFmtId="14" fontId="3" fillId="2" borderId="25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17" fontId="7" fillId="2" borderId="2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/>
    </xf>
    <xf numFmtId="14" fontId="3" fillId="2" borderId="25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2" fontId="3" fillId="0" borderId="2" xfId="1" applyNumberFormat="1" applyFon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2" fontId="10" fillId="0" borderId="2" xfId="1" applyNumberFormat="1" applyFont="1" applyFill="1" applyBorder="1" applyAlignment="1">
      <alignment horizontal="center"/>
    </xf>
    <xf numFmtId="2" fontId="10" fillId="0" borderId="13" xfId="1" applyNumberFormat="1" applyFont="1" applyFill="1" applyBorder="1" applyAlignment="1">
      <alignment horizontal="center"/>
    </xf>
    <xf numFmtId="2" fontId="10" fillId="2" borderId="2" xfId="1" applyNumberFormat="1" applyFont="1" applyFill="1" applyBorder="1" applyAlignment="1">
      <alignment horizontal="center"/>
    </xf>
    <xf numFmtId="2" fontId="5" fillId="2" borderId="2" xfId="1" applyNumberFormat="1" applyFont="1" applyFill="1" applyBorder="1" applyAlignment="1">
      <alignment horizontal="center"/>
    </xf>
    <xf numFmtId="2" fontId="3" fillId="3" borderId="2" xfId="1" applyNumberFormat="1" applyFont="1" applyFill="1" applyBorder="1" applyAlignment="1">
      <alignment horizontal="center"/>
    </xf>
    <xf numFmtId="2" fontId="8" fillId="3" borderId="2" xfId="1" applyNumberFormat="1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2" fontId="5" fillId="2" borderId="2" xfId="1" applyNumberFormat="1" applyFont="1" applyFill="1" applyBorder="1" applyAlignment="1">
      <alignment horizontal="center" vertical="center"/>
    </xf>
    <xf numFmtId="49" fontId="12" fillId="4" borderId="21" xfId="0" applyNumberFormat="1" applyFont="1" applyFill="1" applyBorder="1" applyAlignment="1">
      <alignment horizontal="left"/>
    </xf>
    <xf numFmtId="2" fontId="2" fillId="0" borderId="2" xfId="1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0" fillId="5" borderId="13" xfId="0" applyFont="1" applyFill="1" applyBorder="1"/>
    <xf numFmtId="0" fontId="3" fillId="5" borderId="23" xfId="0" applyFont="1" applyFill="1" applyBorder="1" applyAlignment="1">
      <alignment horizontal="center"/>
    </xf>
    <xf numFmtId="14" fontId="3" fillId="5" borderId="14" xfId="0" applyNumberFormat="1" applyFont="1" applyFill="1" applyBorder="1" applyAlignment="1">
      <alignment horizontal="center"/>
    </xf>
    <xf numFmtId="1" fontId="3" fillId="5" borderId="12" xfId="0" applyNumberFormat="1" applyFont="1" applyFill="1" applyBorder="1" applyAlignment="1">
      <alignment horizontal="center"/>
    </xf>
    <xf numFmtId="1" fontId="3" fillId="5" borderId="13" xfId="0" applyNumberFormat="1" applyFont="1" applyFill="1" applyBorder="1" applyAlignment="1">
      <alignment horizontal="center"/>
    </xf>
    <xf numFmtId="2" fontId="3" fillId="5" borderId="13" xfId="1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9" fontId="3" fillId="5" borderId="3" xfId="1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9" fontId="3" fillId="5" borderId="2" xfId="1" applyFont="1" applyFill="1" applyBorder="1" applyAlignment="1">
      <alignment horizontal="center"/>
    </xf>
    <xf numFmtId="164" fontId="3" fillId="5" borderId="7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0" fontId="10" fillId="5" borderId="2" xfId="0" applyFont="1" applyFill="1" applyBorder="1"/>
    <xf numFmtId="0" fontId="3" fillId="5" borderId="6" xfId="0" applyFont="1" applyFill="1" applyBorder="1" applyAlignment="1">
      <alignment horizontal="center"/>
    </xf>
    <xf numFmtId="14" fontId="3" fillId="5" borderId="7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 vertical="center" wrapText="1"/>
    </xf>
    <xf numFmtId="2" fontId="3" fillId="5" borderId="2" xfId="1" applyNumberFormat="1" applyFont="1" applyFill="1" applyBorder="1" applyAlignment="1">
      <alignment horizontal="center"/>
    </xf>
    <xf numFmtId="14" fontId="3" fillId="5" borderId="7" xfId="0" applyNumberFormat="1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14" fontId="3" fillId="6" borderId="7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 vertical="center" wrapText="1"/>
    </xf>
    <xf numFmtId="2" fontId="3" fillId="6" borderId="2" xfId="1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9" fontId="3" fillId="6" borderId="3" xfId="1" applyFont="1" applyFill="1" applyBorder="1" applyAlignment="1">
      <alignment horizontal="center"/>
    </xf>
    <xf numFmtId="164" fontId="3" fillId="6" borderId="6" xfId="0" applyNumberFormat="1" applyFont="1" applyFill="1" applyBorder="1" applyAlignment="1">
      <alignment horizontal="center"/>
    </xf>
    <xf numFmtId="164" fontId="3" fillId="6" borderId="3" xfId="0" applyNumberFormat="1" applyFont="1" applyFill="1" applyBorder="1" applyAlignment="1">
      <alignment horizontal="center"/>
    </xf>
    <xf numFmtId="9" fontId="3" fillId="6" borderId="2" xfId="1" applyFont="1" applyFill="1" applyBorder="1" applyAlignment="1">
      <alignment horizontal="center"/>
    </xf>
    <xf numFmtId="164" fontId="3" fillId="6" borderId="7" xfId="0" applyNumberFormat="1" applyFon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66" fontId="3" fillId="6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left"/>
    </xf>
    <xf numFmtId="0" fontId="10" fillId="5" borderId="21" xfId="0" applyFont="1" applyFill="1" applyBorder="1" applyAlignment="1">
      <alignment horizontal="left"/>
    </xf>
    <xf numFmtId="0" fontId="10" fillId="5" borderId="18" xfId="0" applyFont="1" applyFill="1" applyBorder="1" applyAlignment="1">
      <alignment horizontal="left"/>
    </xf>
    <xf numFmtId="0" fontId="11" fillId="5" borderId="27" xfId="0" applyFont="1" applyFill="1" applyBorder="1" applyAlignment="1">
      <alignment horizontal="left"/>
    </xf>
    <xf numFmtId="0" fontId="11" fillId="5" borderId="28" xfId="0" applyFont="1" applyFill="1" applyBorder="1" applyAlignment="1">
      <alignment horizontal="left"/>
    </xf>
    <xf numFmtId="0" fontId="10" fillId="5" borderId="18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14" fontId="2" fillId="5" borderId="7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 vertical="center" wrapText="1"/>
    </xf>
    <xf numFmtId="2" fontId="5" fillId="5" borderId="2" xfId="1" applyNumberFormat="1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9" fontId="10" fillId="5" borderId="3" xfId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9" fontId="10" fillId="5" borderId="2" xfId="1" applyFont="1" applyFill="1" applyBorder="1" applyAlignment="1">
      <alignment horizontal="center"/>
    </xf>
    <xf numFmtId="164" fontId="10" fillId="5" borderId="3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2" fontId="10" fillId="5" borderId="3" xfId="0" applyNumberFormat="1" applyFont="1" applyFill="1" applyBorder="1" applyAlignment="1">
      <alignment horizontal="center"/>
    </xf>
    <xf numFmtId="2" fontId="10" fillId="5" borderId="2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5" borderId="7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2" fillId="5" borderId="5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 wrapText="1"/>
    </xf>
    <xf numFmtId="2" fontId="3" fillId="5" borderId="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4" fontId="3" fillId="2" borderId="29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2" fontId="3" fillId="2" borderId="5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14" fontId="3" fillId="2" borderId="2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I354"/>
  <sheetViews>
    <sheetView tabSelected="1" workbookViewId="0">
      <selection activeCell="AK9" sqref="AK9"/>
    </sheetView>
  </sheetViews>
  <sheetFormatPr defaultRowHeight="12"/>
  <cols>
    <col min="1" max="1" width="63.5703125" style="2" customWidth="1"/>
    <col min="2" max="2" width="18.85546875" style="2" customWidth="1"/>
    <col min="3" max="3" width="23.7109375" style="2" customWidth="1"/>
    <col min="4" max="4" width="14.85546875" style="2" customWidth="1"/>
    <col min="5" max="5" width="19.5703125" style="2" customWidth="1"/>
    <col min="6" max="6" width="13.42578125" style="2" customWidth="1"/>
    <col min="7" max="7" width="9.28515625" style="2" hidden="1" customWidth="1"/>
    <col min="8" max="8" width="8" style="2" hidden="1" customWidth="1"/>
    <col min="9" max="9" width="5.5703125" style="2" hidden="1" customWidth="1"/>
    <col min="10" max="10" width="9.28515625" style="2" hidden="1" customWidth="1"/>
    <col min="11" max="11" width="8.85546875" style="2" hidden="1" customWidth="1"/>
    <col min="12" max="12" width="7" style="2" hidden="1" customWidth="1"/>
    <col min="13" max="13" width="8.85546875" style="2" hidden="1" customWidth="1"/>
    <col min="14" max="14" width="8.42578125" style="2" hidden="1" customWidth="1"/>
    <col min="15" max="15" width="11.42578125" style="2" hidden="1" customWidth="1"/>
    <col min="16" max="16" width="9.5703125" style="2" hidden="1" customWidth="1"/>
    <col min="17" max="17" width="9.140625" style="2" hidden="1" customWidth="1"/>
    <col min="18" max="18" width="11.85546875" style="2" hidden="1" customWidth="1"/>
    <col min="19" max="28" width="9.140625" style="2" hidden="1" customWidth="1"/>
    <col min="29" max="29" width="10" style="2" hidden="1" customWidth="1"/>
    <col min="30" max="31" width="9.140625" style="2" hidden="1" customWidth="1"/>
    <col min="32" max="32" width="9" style="2" hidden="1" customWidth="1"/>
    <col min="33" max="34" width="9.140625" style="2" hidden="1" customWidth="1"/>
    <col min="35" max="35" width="11.140625" style="2" customWidth="1"/>
    <col min="36" max="16384" width="9.140625" style="2"/>
  </cols>
  <sheetData>
    <row r="1" spans="1:35" ht="15.75">
      <c r="A1" s="148"/>
    </row>
    <row r="4" spans="1:35" ht="14.25">
      <c r="A4" s="313" t="s">
        <v>425</v>
      </c>
      <c r="B4" s="313"/>
      <c r="C4" s="313"/>
      <c r="D4" s="313"/>
      <c r="E4" s="313"/>
      <c r="F4" s="313"/>
      <c r="G4" s="313"/>
      <c r="H4" s="313"/>
      <c r="I4" s="313"/>
      <c r="U4" s="2" t="s">
        <v>17</v>
      </c>
    </row>
    <row r="5" spans="1:35" ht="13.5" customHeight="1">
      <c r="A5" s="314"/>
      <c r="B5" s="314"/>
      <c r="C5" s="314"/>
      <c r="D5" s="314"/>
      <c r="E5" s="314"/>
      <c r="F5" s="314"/>
      <c r="G5" s="314"/>
      <c r="H5" s="314"/>
      <c r="I5" s="3"/>
      <c r="J5" s="30"/>
      <c r="T5" s="30"/>
    </row>
    <row r="6" spans="1:35" ht="13.5" customHeight="1">
      <c r="A6" s="314"/>
      <c r="B6" s="314"/>
      <c r="C6" s="314"/>
      <c r="D6" s="314"/>
      <c r="E6" s="314"/>
      <c r="F6" s="314"/>
      <c r="G6" s="139"/>
      <c r="H6" s="139"/>
      <c r="I6" s="3"/>
      <c r="J6" s="30"/>
      <c r="T6" s="30"/>
    </row>
    <row r="7" spans="1:35" ht="13.5" customHeight="1" thickBot="1">
      <c r="A7" s="139"/>
      <c r="B7" s="139"/>
      <c r="C7" s="139"/>
      <c r="D7" s="139"/>
      <c r="E7" s="139"/>
      <c r="F7" s="139"/>
      <c r="G7" s="139"/>
      <c r="H7" s="139"/>
      <c r="I7" s="3"/>
      <c r="J7" s="30"/>
      <c r="T7" s="30"/>
    </row>
    <row r="8" spans="1:35">
      <c r="A8" s="307" t="s">
        <v>189</v>
      </c>
      <c r="B8" s="307" t="s">
        <v>190</v>
      </c>
      <c r="C8" s="307" t="s">
        <v>191</v>
      </c>
      <c r="D8" s="307" t="s">
        <v>192</v>
      </c>
      <c r="E8" s="307" t="s">
        <v>193</v>
      </c>
      <c r="F8" s="307" t="s">
        <v>386</v>
      </c>
      <c r="G8" s="5" t="s">
        <v>0</v>
      </c>
      <c r="H8" s="5" t="s">
        <v>2</v>
      </c>
      <c r="I8" s="317" t="s">
        <v>3</v>
      </c>
      <c r="J8" s="4" t="s">
        <v>0</v>
      </c>
      <c r="K8" s="5" t="s">
        <v>2</v>
      </c>
      <c r="L8" s="5" t="s">
        <v>3</v>
      </c>
      <c r="M8" s="5" t="s">
        <v>0</v>
      </c>
      <c r="N8" s="6" t="s">
        <v>2</v>
      </c>
      <c r="O8" s="20" t="s">
        <v>0</v>
      </c>
      <c r="P8" s="5" t="s">
        <v>2</v>
      </c>
      <c r="Q8" s="5" t="s">
        <v>3</v>
      </c>
      <c r="R8" s="5" t="s">
        <v>0</v>
      </c>
      <c r="S8" s="31" t="s">
        <v>2</v>
      </c>
      <c r="T8" s="48" t="s">
        <v>0</v>
      </c>
      <c r="U8" s="49" t="s">
        <v>2</v>
      </c>
      <c r="V8" s="49" t="s">
        <v>3</v>
      </c>
      <c r="W8" s="49" t="s">
        <v>0</v>
      </c>
      <c r="X8" s="50" t="s">
        <v>2</v>
      </c>
      <c r="Y8" s="4" t="s">
        <v>0</v>
      </c>
      <c r="Z8" s="5" t="s">
        <v>2</v>
      </c>
      <c r="AA8" s="5" t="s">
        <v>3</v>
      </c>
      <c r="AB8" s="5" t="s">
        <v>0</v>
      </c>
      <c r="AC8" s="6" t="s">
        <v>2</v>
      </c>
      <c r="AD8" s="55" t="s">
        <v>0</v>
      </c>
      <c r="AE8" s="40" t="s">
        <v>2</v>
      </c>
      <c r="AF8" s="40" t="s">
        <v>3</v>
      </c>
      <c r="AG8" s="40" t="s">
        <v>0</v>
      </c>
      <c r="AH8" s="36" t="s">
        <v>2</v>
      </c>
      <c r="AI8" s="307" t="s">
        <v>387</v>
      </c>
    </row>
    <row r="9" spans="1:35" ht="101.25" customHeight="1">
      <c r="A9" s="307"/>
      <c r="B9" s="307"/>
      <c r="C9" s="307"/>
      <c r="D9" s="307"/>
      <c r="E9" s="307"/>
      <c r="F9" s="307"/>
      <c r="G9" s="8" t="s">
        <v>5</v>
      </c>
      <c r="H9" s="8" t="s">
        <v>5</v>
      </c>
      <c r="I9" s="318"/>
      <c r="J9" s="7" t="s">
        <v>1</v>
      </c>
      <c r="K9" s="8" t="s">
        <v>1</v>
      </c>
      <c r="L9" s="8" t="s">
        <v>4</v>
      </c>
      <c r="M9" s="8" t="s">
        <v>5</v>
      </c>
      <c r="N9" s="37" t="s">
        <v>5</v>
      </c>
      <c r="O9" s="52" t="s">
        <v>1</v>
      </c>
      <c r="P9" s="8" t="s">
        <v>1</v>
      </c>
      <c r="Q9" s="8" t="s">
        <v>4</v>
      </c>
      <c r="R9" s="8" t="s">
        <v>5</v>
      </c>
      <c r="S9" s="51" t="s">
        <v>5</v>
      </c>
      <c r="T9" s="7" t="s">
        <v>1</v>
      </c>
      <c r="U9" s="8" t="s">
        <v>1</v>
      </c>
      <c r="V9" s="8" t="s">
        <v>4</v>
      </c>
      <c r="W9" s="8" t="s">
        <v>5</v>
      </c>
      <c r="X9" s="51" t="s">
        <v>5</v>
      </c>
      <c r="Y9" s="7" t="s">
        <v>1</v>
      </c>
      <c r="Z9" s="8" t="s">
        <v>1</v>
      </c>
      <c r="AA9" s="8" t="s">
        <v>4</v>
      </c>
      <c r="AB9" s="8" t="s">
        <v>5</v>
      </c>
      <c r="AC9" s="37" t="s">
        <v>5</v>
      </c>
      <c r="AD9" s="52" t="s">
        <v>1</v>
      </c>
      <c r="AE9" s="8" t="s">
        <v>1</v>
      </c>
      <c r="AF9" s="8" t="s">
        <v>4</v>
      </c>
      <c r="AG9" s="8" t="s">
        <v>5</v>
      </c>
      <c r="AH9" s="37" t="s">
        <v>5</v>
      </c>
      <c r="AI9" s="307"/>
    </row>
    <row r="10" spans="1:35" ht="12.75">
      <c r="A10" s="217" t="s">
        <v>181</v>
      </c>
      <c r="B10" s="218"/>
      <c r="C10" s="219"/>
      <c r="D10" s="220"/>
      <c r="E10" s="221"/>
      <c r="F10" s="222">
        <v>1.63</v>
      </c>
      <c r="G10" s="223"/>
      <c r="H10" s="223"/>
      <c r="I10" s="224"/>
      <c r="J10" s="225"/>
      <c r="K10" s="223"/>
      <c r="L10" s="223"/>
      <c r="M10" s="223"/>
      <c r="N10" s="226"/>
      <c r="O10" s="227"/>
      <c r="P10" s="223"/>
      <c r="Q10" s="228"/>
      <c r="R10" s="223"/>
      <c r="S10" s="229"/>
      <c r="T10" s="227"/>
      <c r="U10" s="223"/>
      <c r="V10" s="223"/>
      <c r="W10" s="223"/>
      <c r="X10" s="226"/>
      <c r="Y10" s="227"/>
      <c r="Z10" s="223"/>
      <c r="AA10" s="228"/>
      <c r="AB10" s="230"/>
      <c r="AC10" s="231"/>
      <c r="AD10" s="227"/>
      <c r="AE10" s="223"/>
      <c r="AF10" s="228"/>
      <c r="AG10" s="223"/>
      <c r="AH10" s="226"/>
      <c r="AI10" s="222">
        <v>1.63</v>
      </c>
    </row>
    <row r="11" spans="1:35" ht="27" customHeight="1">
      <c r="A11" s="150" t="s">
        <v>199</v>
      </c>
      <c r="B11" s="137" t="s">
        <v>194</v>
      </c>
      <c r="C11" s="164" t="s">
        <v>207</v>
      </c>
      <c r="D11" s="123" t="s">
        <v>208</v>
      </c>
      <c r="E11" s="180" t="s">
        <v>274</v>
      </c>
      <c r="F11" s="190"/>
      <c r="G11" s="10"/>
      <c r="H11" s="10"/>
      <c r="I11" s="13"/>
      <c r="J11" s="71"/>
      <c r="K11" s="10"/>
      <c r="L11" s="10"/>
      <c r="M11" s="10"/>
      <c r="N11" s="14"/>
      <c r="O11" s="9"/>
      <c r="P11" s="10"/>
      <c r="Q11" s="11"/>
      <c r="R11" s="10"/>
      <c r="S11" s="33"/>
      <c r="T11" s="9"/>
      <c r="U11" s="10"/>
      <c r="V11" s="10"/>
      <c r="W11" s="10"/>
      <c r="X11" s="14"/>
      <c r="Y11" s="9"/>
      <c r="Z11" s="10"/>
      <c r="AA11" s="11"/>
      <c r="AB11" s="16"/>
      <c r="AC11" s="17"/>
      <c r="AD11" s="9"/>
      <c r="AE11" s="10"/>
      <c r="AF11" s="11"/>
      <c r="AG11" s="10"/>
      <c r="AH11" s="14"/>
      <c r="AI11" s="190"/>
    </row>
    <row r="12" spans="1:35" ht="27" customHeight="1">
      <c r="A12" s="150" t="s">
        <v>200</v>
      </c>
      <c r="B12" s="137" t="s">
        <v>195</v>
      </c>
      <c r="C12" s="164" t="s">
        <v>207</v>
      </c>
      <c r="D12" s="123" t="s">
        <v>208</v>
      </c>
      <c r="E12" s="180" t="s">
        <v>274</v>
      </c>
      <c r="F12" s="190"/>
      <c r="G12" s="10"/>
      <c r="H12" s="10"/>
      <c r="I12" s="13"/>
      <c r="J12" s="71"/>
      <c r="K12" s="10"/>
      <c r="L12" s="10"/>
      <c r="M12" s="10"/>
      <c r="N12" s="14"/>
      <c r="O12" s="9"/>
      <c r="P12" s="10"/>
      <c r="Q12" s="11"/>
      <c r="R12" s="10"/>
      <c r="S12" s="33"/>
      <c r="T12" s="9"/>
      <c r="U12" s="10"/>
      <c r="V12" s="10"/>
      <c r="W12" s="10"/>
      <c r="X12" s="14"/>
      <c r="Y12" s="9"/>
      <c r="Z12" s="10"/>
      <c r="AA12" s="11"/>
      <c r="AB12" s="16"/>
      <c r="AC12" s="17"/>
      <c r="AD12" s="9"/>
      <c r="AE12" s="10"/>
      <c r="AF12" s="11"/>
      <c r="AG12" s="10"/>
      <c r="AH12" s="14"/>
      <c r="AI12" s="190"/>
    </row>
    <row r="13" spans="1:35" ht="25.5" customHeight="1">
      <c r="A13" s="150" t="s">
        <v>201</v>
      </c>
      <c r="B13" s="137" t="s">
        <v>196</v>
      </c>
      <c r="C13" s="164" t="s">
        <v>207</v>
      </c>
      <c r="D13" s="123" t="s">
        <v>208</v>
      </c>
      <c r="E13" s="180" t="s">
        <v>274</v>
      </c>
      <c r="F13" s="190"/>
      <c r="G13" s="10"/>
      <c r="H13" s="10"/>
      <c r="I13" s="13"/>
      <c r="J13" s="71"/>
      <c r="K13" s="10"/>
      <c r="L13" s="10"/>
      <c r="M13" s="10"/>
      <c r="N13" s="14"/>
      <c r="O13" s="9"/>
      <c r="P13" s="10"/>
      <c r="Q13" s="11"/>
      <c r="R13" s="10"/>
      <c r="S13" s="33"/>
      <c r="T13" s="9"/>
      <c r="U13" s="10"/>
      <c r="V13" s="10"/>
      <c r="W13" s="10"/>
      <c r="X13" s="14"/>
      <c r="Y13" s="9"/>
      <c r="Z13" s="10"/>
      <c r="AA13" s="11"/>
      <c r="AB13" s="16"/>
      <c r="AC13" s="17"/>
      <c r="AD13" s="9"/>
      <c r="AE13" s="10"/>
      <c r="AF13" s="11"/>
      <c r="AG13" s="10"/>
      <c r="AH13" s="14"/>
      <c r="AI13" s="190"/>
    </row>
    <row r="14" spans="1:35" ht="24.75" customHeight="1">
      <c r="A14" s="150" t="s">
        <v>202</v>
      </c>
      <c r="B14" s="137" t="s">
        <v>197</v>
      </c>
      <c r="C14" s="164" t="s">
        <v>207</v>
      </c>
      <c r="D14" s="123" t="s">
        <v>208</v>
      </c>
      <c r="E14" s="180" t="s">
        <v>274</v>
      </c>
      <c r="F14" s="190"/>
      <c r="G14" s="10"/>
      <c r="H14" s="10"/>
      <c r="I14" s="13"/>
      <c r="J14" s="71"/>
      <c r="K14" s="10"/>
      <c r="L14" s="10"/>
      <c r="M14" s="10"/>
      <c r="N14" s="14"/>
      <c r="O14" s="9"/>
      <c r="P14" s="10"/>
      <c r="Q14" s="11"/>
      <c r="R14" s="10"/>
      <c r="S14" s="33"/>
      <c r="T14" s="9"/>
      <c r="U14" s="10"/>
      <c r="V14" s="10"/>
      <c r="W14" s="10"/>
      <c r="X14" s="14"/>
      <c r="Y14" s="9"/>
      <c r="Z14" s="10"/>
      <c r="AA14" s="11"/>
      <c r="AB14" s="16"/>
      <c r="AC14" s="17"/>
      <c r="AD14" s="9"/>
      <c r="AE14" s="10"/>
      <c r="AF14" s="11"/>
      <c r="AG14" s="10"/>
      <c r="AH14" s="14"/>
      <c r="AI14" s="190"/>
    </row>
    <row r="15" spans="1:35" ht="25.5" customHeight="1">
      <c r="A15" s="151" t="s">
        <v>203</v>
      </c>
      <c r="B15" s="137" t="s">
        <v>197</v>
      </c>
      <c r="C15" s="164" t="s">
        <v>207</v>
      </c>
      <c r="D15" s="123" t="s">
        <v>208</v>
      </c>
      <c r="E15" s="180" t="s">
        <v>274</v>
      </c>
      <c r="F15" s="190"/>
      <c r="G15" s="10"/>
      <c r="H15" s="10"/>
      <c r="I15" s="13"/>
      <c r="J15" s="71"/>
      <c r="K15" s="10"/>
      <c r="L15" s="10"/>
      <c r="M15" s="10"/>
      <c r="N15" s="14"/>
      <c r="O15" s="9"/>
      <c r="P15" s="10"/>
      <c r="Q15" s="11"/>
      <c r="R15" s="10"/>
      <c r="S15" s="33"/>
      <c r="T15" s="9"/>
      <c r="U15" s="10"/>
      <c r="V15" s="10"/>
      <c r="W15" s="10"/>
      <c r="X15" s="14"/>
      <c r="Y15" s="9"/>
      <c r="Z15" s="10"/>
      <c r="AA15" s="11"/>
      <c r="AB15" s="16"/>
      <c r="AC15" s="17"/>
      <c r="AD15" s="9"/>
      <c r="AE15" s="10"/>
      <c r="AF15" s="11"/>
      <c r="AG15" s="10"/>
      <c r="AH15" s="14"/>
      <c r="AI15" s="190"/>
    </row>
    <row r="16" spans="1:35" ht="26.25" customHeight="1">
      <c r="A16" s="150" t="s">
        <v>204</v>
      </c>
      <c r="B16" s="137" t="s">
        <v>147</v>
      </c>
      <c r="C16" s="164" t="s">
        <v>207</v>
      </c>
      <c r="D16" s="123" t="s">
        <v>208</v>
      </c>
      <c r="E16" s="180" t="s">
        <v>274</v>
      </c>
      <c r="F16" s="190"/>
      <c r="G16" s="10"/>
      <c r="H16" s="10"/>
      <c r="I16" s="13"/>
      <c r="J16" s="71"/>
      <c r="K16" s="10"/>
      <c r="L16" s="10"/>
      <c r="M16" s="10"/>
      <c r="N16" s="14"/>
      <c r="O16" s="9"/>
      <c r="P16" s="10"/>
      <c r="Q16" s="11"/>
      <c r="R16" s="10"/>
      <c r="S16" s="33"/>
      <c r="T16" s="9"/>
      <c r="U16" s="10"/>
      <c r="V16" s="10"/>
      <c r="W16" s="10"/>
      <c r="X16" s="14"/>
      <c r="Y16" s="9"/>
      <c r="Z16" s="10"/>
      <c r="AA16" s="11"/>
      <c r="AB16" s="16"/>
      <c r="AC16" s="17"/>
      <c r="AD16" s="9"/>
      <c r="AE16" s="10"/>
      <c r="AF16" s="11"/>
      <c r="AG16" s="10"/>
      <c r="AH16" s="14"/>
      <c r="AI16" s="190"/>
    </row>
    <row r="17" spans="1:35" ht="27" customHeight="1">
      <c r="A17" s="150" t="s">
        <v>205</v>
      </c>
      <c r="B17" s="137" t="s">
        <v>147</v>
      </c>
      <c r="C17" s="164" t="s">
        <v>207</v>
      </c>
      <c r="D17" s="123" t="s">
        <v>208</v>
      </c>
      <c r="E17" s="180" t="s">
        <v>274</v>
      </c>
      <c r="F17" s="190"/>
      <c r="G17" s="10"/>
      <c r="H17" s="10"/>
      <c r="I17" s="13"/>
      <c r="J17" s="71"/>
      <c r="K17" s="10"/>
      <c r="L17" s="10"/>
      <c r="M17" s="10"/>
      <c r="N17" s="14"/>
      <c r="O17" s="9"/>
      <c r="P17" s="10"/>
      <c r="Q17" s="11"/>
      <c r="R17" s="10"/>
      <c r="S17" s="33"/>
      <c r="T17" s="9"/>
      <c r="U17" s="10"/>
      <c r="V17" s="10"/>
      <c r="W17" s="10"/>
      <c r="X17" s="14"/>
      <c r="Y17" s="9"/>
      <c r="Z17" s="10"/>
      <c r="AA17" s="11"/>
      <c r="AB17" s="16"/>
      <c r="AC17" s="17"/>
      <c r="AD17" s="9"/>
      <c r="AE17" s="10"/>
      <c r="AF17" s="11"/>
      <c r="AG17" s="10"/>
      <c r="AH17" s="14"/>
      <c r="AI17" s="190"/>
    </row>
    <row r="18" spans="1:35" ht="30" customHeight="1">
      <c r="A18" s="151" t="s">
        <v>206</v>
      </c>
      <c r="B18" s="137" t="s">
        <v>198</v>
      </c>
      <c r="C18" s="164" t="s">
        <v>207</v>
      </c>
      <c r="D18" s="123" t="s">
        <v>208</v>
      </c>
      <c r="E18" s="180" t="s">
        <v>274</v>
      </c>
      <c r="F18" s="190"/>
      <c r="G18" s="10"/>
      <c r="H18" s="10"/>
      <c r="I18" s="13"/>
      <c r="J18" s="71"/>
      <c r="K18" s="10"/>
      <c r="L18" s="10"/>
      <c r="M18" s="10"/>
      <c r="N18" s="14"/>
      <c r="O18" s="9"/>
      <c r="P18" s="10"/>
      <c r="Q18" s="11"/>
      <c r="R18" s="10"/>
      <c r="S18" s="33"/>
      <c r="T18" s="9"/>
      <c r="U18" s="10"/>
      <c r="V18" s="10"/>
      <c r="W18" s="10"/>
      <c r="X18" s="14"/>
      <c r="Y18" s="9"/>
      <c r="Z18" s="10"/>
      <c r="AA18" s="11"/>
      <c r="AB18" s="16"/>
      <c r="AC18" s="17"/>
      <c r="AD18" s="9"/>
      <c r="AE18" s="10"/>
      <c r="AF18" s="11"/>
      <c r="AG18" s="10"/>
      <c r="AH18" s="14"/>
      <c r="AI18" s="190"/>
    </row>
    <row r="19" spans="1:35" ht="12.75">
      <c r="A19" s="136"/>
      <c r="B19" s="137"/>
      <c r="C19" s="124"/>
      <c r="D19" s="123"/>
      <c r="E19" s="180"/>
      <c r="F19" s="190"/>
      <c r="G19" s="10"/>
      <c r="H19" s="10"/>
      <c r="I19" s="13"/>
      <c r="J19" s="71"/>
      <c r="K19" s="10"/>
      <c r="L19" s="10"/>
      <c r="M19" s="10"/>
      <c r="N19" s="14"/>
      <c r="O19" s="9"/>
      <c r="P19" s="10"/>
      <c r="Q19" s="11"/>
      <c r="R19" s="10"/>
      <c r="S19" s="33"/>
      <c r="T19" s="9"/>
      <c r="U19" s="10"/>
      <c r="V19" s="10"/>
      <c r="W19" s="10"/>
      <c r="X19" s="14"/>
      <c r="Y19" s="9"/>
      <c r="Z19" s="10"/>
      <c r="AA19" s="11"/>
      <c r="AB19" s="16"/>
      <c r="AC19" s="17"/>
      <c r="AD19" s="9"/>
      <c r="AE19" s="10"/>
      <c r="AF19" s="11"/>
      <c r="AG19" s="10"/>
      <c r="AH19" s="14"/>
      <c r="AI19" s="190"/>
    </row>
    <row r="20" spans="1:35" ht="12.75">
      <c r="A20" s="232" t="s">
        <v>182</v>
      </c>
      <c r="B20" s="233"/>
      <c r="C20" s="234"/>
      <c r="D20" s="235"/>
      <c r="E20" s="236"/>
      <c r="F20" s="237">
        <v>2.12</v>
      </c>
      <c r="G20" s="223"/>
      <c r="H20" s="223"/>
      <c r="I20" s="224"/>
      <c r="J20" s="225"/>
      <c r="K20" s="223"/>
      <c r="L20" s="223"/>
      <c r="M20" s="223"/>
      <c r="N20" s="226"/>
      <c r="O20" s="227"/>
      <c r="P20" s="223"/>
      <c r="Q20" s="228"/>
      <c r="R20" s="223"/>
      <c r="S20" s="229"/>
      <c r="T20" s="227"/>
      <c r="U20" s="223"/>
      <c r="V20" s="223"/>
      <c r="W20" s="223"/>
      <c r="X20" s="226"/>
      <c r="Y20" s="227"/>
      <c r="Z20" s="223"/>
      <c r="AA20" s="228"/>
      <c r="AB20" s="230"/>
      <c r="AC20" s="231"/>
      <c r="AD20" s="227"/>
      <c r="AE20" s="223"/>
      <c r="AF20" s="228"/>
      <c r="AG20" s="223"/>
      <c r="AH20" s="226"/>
      <c r="AI20" s="237">
        <v>2.12</v>
      </c>
    </row>
    <row r="21" spans="1:35">
      <c r="A21" s="149" t="s">
        <v>216</v>
      </c>
      <c r="B21" s="137"/>
      <c r="C21" s="124"/>
      <c r="D21" s="123"/>
      <c r="E21" s="180"/>
      <c r="F21" s="190"/>
      <c r="G21" s="10"/>
      <c r="H21" s="10"/>
      <c r="I21" s="13"/>
      <c r="J21" s="71"/>
      <c r="K21" s="10"/>
      <c r="L21" s="10"/>
      <c r="M21" s="10"/>
      <c r="N21" s="14"/>
      <c r="O21" s="9"/>
      <c r="P21" s="10"/>
      <c r="Q21" s="11"/>
      <c r="R21" s="10"/>
      <c r="S21" s="33"/>
      <c r="T21" s="9"/>
      <c r="U21" s="10"/>
      <c r="V21" s="10"/>
      <c r="W21" s="10"/>
      <c r="X21" s="14"/>
      <c r="Y21" s="9"/>
      <c r="Z21" s="10"/>
      <c r="AA21" s="11"/>
      <c r="AB21" s="16"/>
      <c r="AC21" s="17"/>
      <c r="AD21" s="9"/>
      <c r="AE21" s="10"/>
      <c r="AF21" s="11"/>
      <c r="AG21" s="10"/>
      <c r="AH21" s="14"/>
      <c r="AI21" s="190"/>
    </row>
    <row r="22" spans="1:35" ht="24">
      <c r="A22" s="150" t="s">
        <v>210</v>
      </c>
      <c r="B22" s="165" t="s">
        <v>209</v>
      </c>
      <c r="C22" s="164" t="s">
        <v>207</v>
      </c>
      <c r="D22" s="123" t="s">
        <v>208</v>
      </c>
      <c r="E22" s="180" t="s">
        <v>274</v>
      </c>
      <c r="F22" s="190"/>
      <c r="G22" s="10"/>
      <c r="H22" s="10"/>
      <c r="I22" s="13"/>
      <c r="J22" s="71"/>
      <c r="K22" s="10"/>
      <c r="L22" s="10"/>
      <c r="M22" s="10"/>
      <c r="N22" s="14"/>
      <c r="O22" s="9"/>
      <c r="P22" s="10"/>
      <c r="Q22" s="11"/>
      <c r="R22" s="10"/>
      <c r="S22" s="33"/>
      <c r="T22" s="9"/>
      <c r="U22" s="10"/>
      <c r="V22" s="10"/>
      <c r="W22" s="10"/>
      <c r="X22" s="14"/>
      <c r="Y22" s="9"/>
      <c r="Z22" s="10"/>
      <c r="AA22" s="11"/>
      <c r="AB22" s="16"/>
      <c r="AC22" s="17"/>
      <c r="AD22" s="9"/>
      <c r="AE22" s="10"/>
      <c r="AF22" s="11"/>
      <c r="AG22" s="10"/>
      <c r="AH22" s="14"/>
      <c r="AI22" s="190"/>
    </row>
    <row r="23" spans="1:35" ht="24">
      <c r="A23" s="150" t="s">
        <v>223</v>
      </c>
      <c r="B23" s="165" t="s">
        <v>211</v>
      </c>
      <c r="C23" s="164" t="s">
        <v>207</v>
      </c>
      <c r="D23" s="123" t="s">
        <v>208</v>
      </c>
      <c r="E23" s="180" t="s">
        <v>274</v>
      </c>
      <c r="F23" s="190"/>
      <c r="G23" s="10"/>
      <c r="H23" s="10"/>
      <c r="I23" s="13"/>
      <c r="J23" s="71"/>
      <c r="K23" s="10"/>
      <c r="L23" s="10"/>
      <c r="M23" s="10"/>
      <c r="N23" s="14"/>
      <c r="O23" s="9"/>
      <c r="P23" s="10"/>
      <c r="Q23" s="11"/>
      <c r="R23" s="10"/>
      <c r="S23" s="33"/>
      <c r="T23" s="9"/>
      <c r="U23" s="10"/>
      <c r="V23" s="10"/>
      <c r="W23" s="10"/>
      <c r="X23" s="14"/>
      <c r="Y23" s="9"/>
      <c r="Z23" s="10"/>
      <c r="AA23" s="11"/>
      <c r="AB23" s="16"/>
      <c r="AC23" s="17"/>
      <c r="AD23" s="9"/>
      <c r="AE23" s="10"/>
      <c r="AF23" s="11"/>
      <c r="AG23" s="10"/>
      <c r="AH23" s="14"/>
      <c r="AI23" s="190"/>
    </row>
    <row r="24" spans="1:35" ht="24">
      <c r="A24" s="150" t="s">
        <v>224</v>
      </c>
      <c r="B24" s="165" t="s">
        <v>212</v>
      </c>
      <c r="C24" s="164" t="s">
        <v>207</v>
      </c>
      <c r="D24" s="123" t="s">
        <v>208</v>
      </c>
      <c r="E24" s="180" t="s">
        <v>274</v>
      </c>
      <c r="F24" s="190"/>
      <c r="G24" s="10"/>
      <c r="H24" s="10"/>
      <c r="I24" s="13"/>
      <c r="J24" s="71"/>
      <c r="K24" s="10"/>
      <c r="L24" s="10"/>
      <c r="M24" s="10"/>
      <c r="N24" s="14"/>
      <c r="O24" s="9"/>
      <c r="P24" s="10"/>
      <c r="Q24" s="11"/>
      <c r="R24" s="10"/>
      <c r="S24" s="33"/>
      <c r="T24" s="9"/>
      <c r="U24" s="10"/>
      <c r="V24" s="10"/>
      <c r="W24" s="10"/>
      <c r="X24" s="14"/>
      <c r="Y24" s="9"/>
      <c r="Z24" s="10"/>
      <c r="AA24" s="11"/>
      <c r="AB24" s="16"/>
      <c r="AC24" s="17"/>
      <c r="AD24" s="9"/>
      <c r="AE24" s="10"/>
      <c r="AF24" s="11"/>
      <c r="AG24" s="10"/>
      <c r="AH24" s="14"/>
      <c r="AI24" s="190"/>
    </row>
    <row r="25" spans="1:35" ht="24">
      <c r="A25" s="150" t="s">
        <v>225</v>
      </c>
      <c r="B25" s="165" t="s">
        <v>213</v>
      </c>
      <c r="C25" s="164" t="s">
        <v>207</v>
      </c>
      <c r="D25" s="123" t="s">
        <v>208</v>
      </c>
      <c r="E25" s="180" t="s">
        <v>274</v>
      </c>
      <c r="F25" s="190"/>
      <c r="G25" s="10"/>
      <c r="H25" s="10"/>
      <c r="I25" s="13"/>
      <c r="J25" s="71"/>
      <c r="K25" s="10"/>
      <c r="L25" s="10"/>
      <c r="M25" s="10"/>
      <c r="N25" s="14"/>
      <c r="O25" s="9"/>
      <c r="P25" s="10"/>
      <c r="Q25" s="11"/>
      <c r="R25" s="10"/>
      <c r="S25" s="33"/>
      <c r="T25" s="9"/>
      <c r="U25" s="10"/>
      <c r="V25" s="10"/>
      <c r="W25" s="10"/>
      <c r="X25" s="14"/>
      <c r="Y25" s="9"/>
      <c r="Z25" s="10"/>
      <c r="AA25" s="11"/>
      <c r="AB25" s="16"/>
      <c r="AC25" s="17"/>
      <c r="AD25" s="9"/>
      <c r="AE25" s="10"/>
      <c r="AF25" s="11"/>
      <c r="AG25" s="10"/>
      <c r="AH25" s="14"/>
      <c r="AI25" s="190"/>
    </row>
    <row r="26" spans="1:35" ht="24">
      <c r="A26" s="150" t="s">
        <v>226</v>
      </c>
      <c r="B26" s="165" t="s">
        <v>214</v>
      </c>
      <c r="C26" s="164" t="s">
        <v>207</v>
      </c>
      <c r="D26" s="123" t="s">
        <v>208</v>
      </c>
      <c r="E26" s="180" t="s">
        <v>274</v>
      </c>
      <c r="F26" s="190"/>
      <c r="G26" s="10"/>
      <c r="H26" s="10"/>
      <c r="I26" s="13"/>
      <c r="J26" s="71"/>
      <c r="K26" s="10"/>
      <c r="L26" s="10"/>
      <c r="M26" s="10"/>
      <c r="N26" s="14"/>
      <c r="O26" s="9"/>
      <c r="P26" s="10"/>
      <c r="Q26" s="11"/>
      <c r="R26" s="10"/>
      <c r="S26" s="33"/>
      <c r="T26" s="9"/>
      <c r="U26" s="10"/>
      <c r="V26" s="10"/>
      <c r="W26" s="10"/>
      <c r="X26" s="14"/>
      <c r="Y26" s="9"/>
      <c r="Z26" s="10"/>
      <c r="AA26" s="11"/>
      <c r="AB26" s="16"/>
      <c r="AC26" s="17"/>
      <c r="AD26" s="9"/>
      <c r="AE26" s="10"/>
      <c r="AF26" s="11"/>
      <c r="AG26" s="10"/>
      <c r="AH26" s="14"/>
      <c r="AI26" s="190"/>
    </row>
    <row r="27" spans="1:35" ht="24">
      <c r="A27" s="150" t="s">
        <v>227</v>
      </c>
      <c r="B27" s="165" t="s">
        <v>215</v>
      </c>
      <c r="C27" s="164" t="s">
        <v>207</v>
      </c>
      <c r="D27" s="123" t="s">
        <v>208</v>
      </c>
      <c r="E27" s="180" t="s">
        <v>274</v>
      </c>
      <c r="F27" s="190"/>
      <c r="G27" s="10"/>
      <c r="H27" s="10"/>
      <c r="I27" s="13"/>
      <c r="J27" s="71"/>
      <c r="K27" s="10"/>
      <c r="L27" s="10"/>
      <c r="M27" s="10"/>
      <c r="N27" s="14"/>
      <c r="O27" s="9"/>
      <c r="P27" s="10"/>
      <c r="Q27" s="11"/>
      <c r="R27" s="10"/>
      <c r="S27" s="33"/>
      <c r="T27" s="9"/>
      <c r="U27" s="10"/>
      <c r="V27" s="10"/>
      <c r="W27" s="10"/>
      <c r="X27" s="14"/>
      <c r="Y27" s="9"/>
      <c r="Z27" s="10"/>
      <c r="AA27" s="11"/>
      <c r="AB27" s="16"/>
      <c r="AC27" s="17"/>
      <c r="AD27" s="9"/>
      <c r="AE27" s="10"/>
      <c r="AF27" s="11"/>
      <c r="AG27" s="10"/>
      <c r="AH27" s="14"/>
      <c r="AI27" s="190"/>
    </row>
    <row r="28" spans="1:35" ht="24">
      <c r="A28" s="149" t="s">
        <v>184</v>
      </c>
      <c r="B28" s="165"/>
      <c r="C28" s="164"/>
      <c r="D28" s="123"/>
      <c r="E28" s="180" t="s">
        <v>274</v>
      </c>
      <c r="F28" s="190"/>
      <c r="G28" s="10"/>
      <c r="H28" s="10"/>
      <c r="I28" s="13"/>
      <c r="J28" s="71"/>
      <c r="K28" s="10"/>
      <c r="L28" s="10"/>
      <c r="M28" s="10"/>
      <c r="N28" s="14"/>
      <c r="O28" s="9"/>
      <c r="P28" s="10"/>
      <c r="Q28" s="11"/>
      <c r="R28" s="10"/>
      <c r="S28" s="33"/>
      <c r="T28" s="9"/>
      <c r="U28" s="10"/>
      <c r="V28" s="10"/>
      <c r="W28" s="10"/>
      <c r="X28" s="14"/>
      <c r="Y28" s="9"/>
      <c r="Z28" s="10"/>
      <c r="AA28" s="11"/>
      <c r="AB28" s="16"/>
      <c r="AC28" s="17"/>
      <c r="AD28" s="9"/>
      <c r="AE28" s="10"/>
      <c r="AF28" s="11"/>
      <c r="AG28" s="10"/>
      <c r="AH28" s="14"/>
      <c r="AI28" s="190"/>
    </row>
    <row r="29" spans="1:35" ht="24">
      <c r="A29" s="150" t="s">
        <v>228</v>
      </c>
      <c r="B29" s="165" t="s">
        <v>217</v>
      </c>
      <c r="C29" s="164" t="s">
        <v>207</v>
      </c>
      <c r="D29" s="123" t="s">
        <v>208</v>
      </c>
      <c r="E29" s="180" t="s">
        <v>274</v>
      </c>
      <c r="F29" s="190"/>
      <c r="G29" s="10"/>
      <c r="H29" s="10"/>
      <c r="I29" s="13"/>
      <c r="J29" s="71"/>
      <c r="K29" s="10"/>
      <c r="L29" s="10"/>
      <c r="M29" s="10"/>
      <c r="N29" s="14"/>
      <c r="O29" s="9"/>
      <c r="P29" s="10"/>
      <c r="Q29" s="11"/>
      <c r="R29" s="10"/>
      <c r="S29" s="33"/>
      <c r="T29" s="9"/>
      <c r="U29" s="10"/>
      <c r="V29" s="10"/>
      <c r="W29" s="10"/>
      <c r="X29" s="14"/>
      <c r="Y29" s="9"/>
      <c r="Z29" s="10"/>
      <c r="AA29" s="11"/>
      <c r="AB29" s="16"/>
      <c r="AC29" s="17"/>
      <c r="AD29" s="9"/>
      <c r="AE29" s="10"/>
      <c r="AF29" s="11"/>
      <c r="AG29" s="10"/>
      <c r="AH29" s="14"/>
      <c r="AI29" s="190"/>
    </row>
    <row r="30" spans="1:35" ht="24">
      <c r="A30" s="150" t="s">
        <v>229</v>
      </c>
      <c r="B30" s="165" t="s">
        <v>217</v>
      </c>
      <c r="C30" s="164" t="s">
        <v>207</v>
      </c>
      <c r="D30" s="123" t="s">
        <v>208</v>
      </c>
      <c r="E30" s="180" t="s">
        <v>274</v>
      </c>
      <c r="F30" s="190"/>
      <c r="G30" s="10"/>
      <c r="H30" s="10"/>
      <c r="I30" s="13"/>
      <c r="J30" s="71"/>
      <c r="K30" s="10"/>
      <c r="L30" s="10"/>
      <c r="M30" s="10"/>
      <c r="N30" s="14"/>
      <c r="O30" s="9"/>
      <c r="P30" s="10"/>
      <c r="Q30" s="11"/>
      <c r="R30" s="10"/>
      <c r="S30" s="33"/>
      <c r="T30" s="9"/>
      <c r="U30" s="10"/>
      <c r="V30" s="10"/>
      <c r="W30" s="10"/>
      <c r="X30" s="14"/>
      <c r="Y30" s="9"/>
      <c r="Z30" s="10"/>
      <c r="AA30" s="11"/>
      <c r="AB30" s="16"/>
      <c r="AC30" s="17"/>
      <c r="AD30" s="9"/>
      <c r="AE30" s="10"/>
      <c r="AF30" s="11"/>
      <c r="AG30" s="10"/>
      <c r="AH30" s="14"/>
      <c r="AI30" s="190"/>
    </row>
    <row r="31" spans="1:35" ht="24">
      <c r="A31" s="150" t="s">
        <v>230</v>
      </c>
      <c r="B31" s="165" t="s">
        <v>196</v>
      </c>
      <c r="C31" s="164" t="s">
        <v>207</v>
      </c>
      <c r="D31" s="123" t="s">
        <v>208</v>
      </c>
      <c r="E31" s="180" t="s">
        <v>274</v>
      </c>
      <c r="F31" s="190"/>
      <c r="G31" s="10"/>
      <c r="H31" s="10"/>
      <c r="I31" s="13"/>
      <c r="J31" s="71"/>
      <c r="K31" s="10"/>
      <c r="L31" s="10"/>
      <c r="M31" s="10"/>
      <c r="N31" s="14"/>
      <c r="O31" s="9"/>
      <c r="P31" s="10"/>
      <c r="Q31" s="11"/>
      <c r="R31" s="10"/>
      <c r="S31" s="33"/>
      <c r="T31" s="9"/>
      <c r="U31" s="10"/>
      <c r="V31" s="10"/>
      <c r="W31" s="10"/>
      <c r="X31" s="14"/>
      <c r="Y31" s="9"/>
      <c r="Z31" s="10"/>
      <c r="AA31" s="11"/>
      <c r="AB31" s="16"/>
      <c r="AC31" s="17"/>
      <c r="AD31" s="9"/>
      <c r="AE31" s="10"/>
      <c r="AF31" s="11"/>
      <c r="AG31" s="10"/>
      <c r="AH31" s="14"/>
      <c r="AI31" s="190"/>
    </row>
    <row r="32" spans="1:35" ht="24">
      <c r="A32" s="150" t="s">
        <v>231</v>
      </c>
      <c r="B32" s="165" t="s">
        <v>218</v>
      </c>
      <c r="C32" s="164" t="s">
        <v>207</v>
      </c>
      <c r="D32" s="123" t="s">
        <v>208</v>
      </c>
      <c r="E32" s="180" t="s">
        <v>274</v>
      </c>
      <c r="F32" s="190"/>
      <c r="G32" s="10"/>
      <c r="H32" s="10"/>
      <c r="I32" s="13"/>
      <c r="J32" s="71"/>
      <c r="K32" s="10"/>
      <c r="L32" s="10"/>
      <c r="M32" s="10"/>
      <c r="N32" s="14"/>
      <c r="O32" s="9"/>
      <c r="P32" s="10"/>
      <c r="Q32" s="11"/>
      <c r="R32" s="10"/>
      <c r="S32" s="33"/>
      <c r="T32" s="9"/>
      <c r="U32" s="10"/>
      <c r="V32" s="10"/>
      <c r="W32" s="10"/>
      <c r="X32" s="14"/>
      <c r="Y32" s="9"/>
      <c r="Z32" s="10"/>
      <c r="AA32" s="11"/>
      <c r="AB32" s="16"/>
      <c r="AC32" s="17"/>
      <c r="AD32" s="9"/>
      <c r="AE32" s="10"/>
      <c r="AF32" s="11"/>
      <c r="AG32" s="10"/>
      <c r="AH32" s="14"/>
      <c r="AI32" s="190"/>
    </row>
    <row r="33" spans="1:35" ht="24">
      <c r="A33" s="150" t="s">
        <v>232</v>
      </c>
      <c r="B33" s="165" t="s">
        <v>209</v>
      </c>
      <c r="C33" s="164" t="s">
        <v>207</v>
      </c>
      <c r="D33" s="123" t="s">
        <v>208</v>
      </c>
      <c r="E33" s="180" t="s">
        <v>274</v>
      </c>
      <c r="F33" s="190"/>
      <c r="G33" s="10"/>
      <c r="H33" s="10"/>
      <c r="I33" s="13"/>
      <c r="J33" s="71"/>
      <c r="K33" s="10"/>
      <c r="L33" s="10"/>
      <c r="M33" s="10"/>
      <c r="N33" s="14"/>
      <c r="O33" s="9"/>
      <c r="P33" s="10"/>
      <c r="Q33" s="11"/>
      <c r="R33" s="10"/>
      <c r="S33" s="33"/>
      <c r="T33" s="9"/>
      <c r="U33" s="10"/>
      <c r="V33" s="10"/>
      <c r="W33" s="10"/>
      <c r="X33" s="14"/>
      <c r="Y33" s="9"/>
      <c r="Z33" s="10"/>
      <c r="AA33" s="11"/>
      <c r="AB33" s="16"/>
      <c r="AC33" s="17"/>
      <c r="AD33" s="9"/>
      <c r="AE33" s="10"/>
      <c r="AF33" s="11"/>
      <c r="AG33" s="10"/>
      <c r="AH33" s="14"/>
      <c r="AI33" s="190"/>
    </row>
    <row r="34" spans="1:35" ht="24">
      <c r="A34" s="150" t="s">
        <v>233</v>
      </c>
      <c r="B34" s="165" t="s">
        <v>219</v>
      </c>
      <c r="C34" s="164" t="s">
        <v>207</v>
      </c>
      <c r="D34" s="123" t="s">
        <v>208</v>
      </c>
      <c r="E34" s="180" t="s">
        <v>274</v>
      </c>
      <c r="F34" s="190"/>
      <c r="G34" s="10"/>
      <c r="H34" s="10"/>
      <c r="I34" s="13"/>
      <c r="J34" s="71"/>
      <c r="K34" s="10"/>
      <c r="L34" s="10"/>
      <c r="M34" s="10"/>
      <c r="N34" s="14"/>
      <c r="O34" s="9"/>
      <c r="P34" s="10"/>
      <c r="Q34" s="11"/>
      <c r="R34" s="10"/>
      <c r="S34" s="33"/>
      <c r="T34" s="9"/>
      <c r="U34" s="10"/>
      <c r="V34" s="10"/>
      <c r="W34" s="10"/>
      <c r="X34" s="14"/>
      <c r="Y34" s="9"/>
      <c r="Z34" s="10"/>
      <c r="AA34" s="11"/>
      <c r="AB34" s="16"/>
      <c r="AC34" s="17"/>
      <c r="AD34" s="9"/>
      <c r="AE34" s="10"/>
      <c r="AF34" s="11"/>
      <c r="AG34" s="10"/>
      <c r="AH34" s="14"/>
      <c r="AI34" s="190"/>
    </row>
    <row r="35" spans="1:35" ht="24">
      <c r="A35" s="152" t="s">
        <v>234</v>
      </c>
      <c r="B35" s="165" t="s">
        <v>220</v>
      </c>
      <c r="C35" s="164" t="s">
        <v>207</v>
      </c>
      <c r="D35" s="123" t="s">
        <v>208</v>
      </c>
      <c r="E35" s="180" t="s">
        <v>274</v>
      </c>
      <c r="F35" s="190"/>
      <c r="G35" s="10"/>
      <c r="H35" s="10"/>
      <c r="I35" s="13"/>
      <c r="J35" s="71"/>
      <c r="K35" s="10"/>
      <c r="L35" s="10"/>
      <c r="M35" s="10"/>
      <c r="N35" s="14"/>
      <c r="O35" s="9"/>
      <c r="P35" s="10"/>
      <c r="Q35" s="11"/>
      <c r="R35" s="10"/>
      <c r="S35" s="33"/>
      <c r="T35" s="9"/>
      <c r="U35" s="10"/>
      <c r="V35" s="10"/>
      <c r="W35" s="10"/>
      <c r="X35" s="14"/>
      <c r="Y35" s="9"/>
      <c r="Z35" s="10"/>
      <c r="AA35" s="11"/>
      <c r="AB35" s="16"/>
      <c r="AC35" s="17"/>
      <c r="AD35" s="9"/>
      <c r="AE35" s="10"/>
      <c r="AF35" s="11"/>
      <c r="AG35" s="10"/>
      <c r="AH35" s="14"/>
      <c r="AI35" s="190"/>
    </row>
    <row r="36" spans="1:35" ht="24">
      <c r="A36" s="152" t="s">
        <v>235</v>
      </c>
      <c r="B36" s="165" t="s">
        <v>221</v>
      </c>
      <c r="C36" s="164" t="s">
        <v>207</v>
      </c>
      <c r="D36" s="123" t="s">
        <v>208</v>
      </c>
      <c r="E36" s="180" t="s">
        <v>274</v>
      </c>
      <c r="F36" s="190"/>
      <c r="G36" s="10"/>
      <c r="H36" s="10"/>
      <c r="I36" s="13"/>
      <c r="J36" s="71"/>
      <c r="K36" s="10"/>
      <c r="L36" s="10"/>
      <c r="M36" s="10"/>
      <c r="N36" s="14"/>
      <c r="O36" s="9"/>
      <c r="P36" s="10"/>
      <c r="Q36" s="11"/>
      <c r="R36" s="10"/>
      <c r="S36" s="33"/>
      <c r="T36" s="9"/>
      <c r="U36" s="10"/>
      <c r="V36" s="10"/>
      <c r="W36" s="10"/>
      <c r="X36" s="14"/>
      <c r="Y36" s="9"/>
      <c r="Z36" s="10"/>
      <c r="AA36" s="11"/>
      <c r="AB36" s="16"/>
      <c r="AC36" s="17"/>
      <c r="AD36" s="9"/>
      <c r="AE36" s="10"/>
      <c r="AF36" s="11"/>
      <c r="AG36" s="10"/>
      <c r="AH36" s="14"/>
      <c r="AI36" s="190"/>
    </row>
    <row r="37" spans="1:35">
      <c r="A37" s="152"/>
      <c r="B37" s="165"/>
      <c r="C37" s="164"/>
      <c r="D37" s="123"/>
      <c r="E37" s="180"/>
      <c r="F37" s="190"/>
      <c r="G37" s="10"/>
      <c r="H37" s="10"/>
      <c r="I37" s="13"/>
      <c r="J37" s="71"/>
      <c r="K37" s="10"/>
      <c r="L37" s="10"/>
      <c r="M37" s="10"/>
      <c r="N37" s="14"/>
      <c r="O37" s="9"/>
      <c r="P37" s="10"/>
      <c r="Q37" s="11"/>
      <c r="R37" s="10"/>
      <c r="S37" s="33"/>
      <c r="T37" s="9"/>
      <c r="U37" s="10"/>
      <c r="V37" s="10"/>
      <c r="W37" s="10"/>
      <c r="X37" s="14"/>
      <c r="Y37" s="9"/>
      <c r="Z37" s="10"/>
      <c r="AA37" s="11"/>
      <c r="AB37" s="16"/>
      <c r="AC37" s="17"/>
      <c r="AD37" s="9"/>
      <c r="AE37" s="10"/>
      <c r="AF37" s="11"/>
      <c r="AG37" s="10"/>
      <c r="AH37" s="14"/>
      <c r="AI37" s="190"/>
    </row>
    <row r="38" spans="1:35" ht="24">
      <c r="A38" s="150" t="s">
        <v>229</v>
      </c>
      <c r="B38" s="165" t="s">
        <v>209</v>
      </c>
      <c r="C38" s="164" t="s">
        <v>207</v>
      </c>
      <c r="D38" s="123" t="s">
        <v>208</v>
      </c>
      <c r="E38" s="180" t="s">
        <v>275</v>
      </c>
      <c r="F38" s="190"/>
      <c r="G38" s="10"/>
      <c r="H38" s="10"/>
      <c r="I38" s="13"/>
      <c r="J38" s="71"/>
      <c r="K38" s="10"/>
      <c r="L38" s="10"/>
      <c r="M38" s="10"/>
      <c r="N38" s="14"/>
      <c r="O38" s="9"/>
      <c r="P38" s="10"/>
      <c r="Q38" s="11"/>
      <c r="R38" s="10"/>
      <c r="S38" s="33"/>
      <c r="T38" s="9"/>
      <c r="U38" s="10"/>
      <c r="V38" s="10"/>
      <c r="W38" s="10"/>
      <c r="X38" s="14"/>
      <c r="Y38" s="9"/>
      <c r="Z38" s="10"/>
      <c r="AA38" s="11"/>
      <c r="AB38" s="16"/>
      <c r="AC38" s="17"/>
      <c r="AD38" s="9"/>
      <c r="AE38" s="10"/>
      <c r="AF38" s="11"/>
      <c r="AG38" s="10"/>
      <c r="AH38" s="14"/>
      <c r="AI38" s="190"/>
    </row>
    <row r="39" spans="1:35" ht="24">
      <c r="A39" s="150" t="s">
        <v>236</v>
      </c>
      <c r="B39" s="165" t="s">
        <v>222</v>
      </c>
      <c r="C39" s="164" t="s">
        <v>207</v>
      </c>
      <c r="D39" s="123" t="s">
        <v>208</v>
      </c>
      <c r="E39" s="180" t="s">
        <v>275</v>
      </c>
      <c r="F39" s="190"/>
      <c r="G39" s="10"/>
      <c r="H39" s="10"/>
      <c r="I39" s="13"/>
      <c r="J39" s="71"/>
      <c r="K39" s="10"/>
      <c r="L39" s="10"/>
      <c r="M39" s="10"/>
      <c r="N39" s="14"/>
      <c r="O39" s="9"/>
      <c r="P39" s="10"/>
      <c r="Q39" s="11"/>
      <c r="R39" s="10"/>
      <c r="S39" s="33"/>
      <c r="T39" s="9"/>
      <c r="U39" s="10"/>
      <c r="V39" s="10"/>
      <c r="W39" s="10"/>
      <c r="X39" s="14"/>
      <c r="Y39" s="9"/>
      <c r="Z39" s="10"/>
      <c r="AA39" s="11"/>
      <c r="AB39" s="16"/>
      <c r="AC39" s="17"/>
      <c r="AD39" s="9"/>
      <c r="AE39" s="10"/>
      <c r="AF39" s="11"/>
      <c r="AG39" s="10"/>
      <c r="AH39" s="14"/>
      <c r="AI39" s="190"/>
    </row>
    <row r="40" spans="1:35" ht="24">
      <c r="A40" s="150" t="s">
        <v>231</v>
      </c>
      <c r="B40" s="165" t="s">
        <v>147</v>
      </c>
      <c r="C40" s="164" t="s">
        <v>207</v>
      </c>
      <c r="D40" s="123" t="s">
        <v>208</v>
      </c>
      <c r="E40" s="180" t="s">
        <v>275</v>
      </c>
      <c r="F40" s="190"/>
      <c r="G40" s="10"/>
      <c r="H40" s="10"/>
      <c r="I40" s="13"/>
      <c r="J40" s="71"/>
      <c r="K40" s="10"/>
      <c r="L40" s="10"/>
      <c r="M40" s="10"/>
      <c r="N40" s="14"/>
      <c r="O40" s="9"/>
      <c r="P40" s="10"/>
      <c r="Q40" s="11"/>
      <c r="R40" s="10"/>
      <c r="S40" s="33"/>
      <c r="T40" s="9"/>
      <c r="U40" s="10"/>
      <c r="V40" s="10"/>
      <c r="W40" s="10"/>
      <c r="X40" s="14"/>
      <c r="Y40" s="9"/>
      <c r="Z40" s="10"/>
      <c r="AA40" s="11"/>
      <c r="AB40" s="16"/>
      <c r="AC40" s="17"/>
      <c r="AD40" s="9"/>
      <c r="AE40" s="10"/>
      <c r="AF40" s="11"/>
      <c r="AG40" s="10"/>
      <c r="AH40" s="14"/>
      <c r="AI40" s="190"/>
    </row>
    <row r="41" spans="1:35" ht="24">
      <c r="A41" s="150" t="s">
        <v>237</v>
      </c>
      <c r="B41" s="165" t="s">
        <v>147</v>
      </c>
      <c r="C41" s="164" t="s">
        <v>207</v>
      </c>
      <c r="D41" s="123" t="s">
        <v>208</v>
      </c>
      <c r="E41" s="180" t="s">
        <v>275</v>
      </c>
      <c r="F41" s="190"/>
      <c r="G41" s="10"/>
      <c r="H41" s="10"/>
      <c r="I41" s="13"/>
      <c r="J41" s="71"/>
      <c r="K41" s="10"/>
      <c r="L41" s="10"/>
      <c r="M41" s="10"/>
      <c r="N41" s="14"/>
      <c r="O41" s="9"/>
      <c r="P41" s="10"/>
      <c r="Q41" s="11"/>
      <c r="R41" s="10"/>
      <c r="S41" s="33"/>
      <c r="T41" s="9"/>
      <c r="U41" s="10"/>
      <c r="V41" s="10"/>
      <c r="W41" s="10"/>
      <c r="X41" s="14"/>
      <c r="Y41" s="9"/>
      <c r="Z41" s="10"/>
      <c r="AA41" s="11"/>
      <c r="AB41" s="16"/>
      <c r="AC41" s="17"/>
      <c r="AD41" s="9"/>
      <c r="AE41" s="10"/>
      <c r="AF41" s="11"/>
      <c r="AG41" s="10"/>
      <c r="AH41" s="14"/>
      <c r="AI41" s="190"/>
    </row>
    <row r="42" spans="1:35" ht="24">
      <c r="A42" s="150" t="s">
        <v>238</v>
      </c>
      <c r="B42" s="165" t="s">
        <v>198</v>
      </c>
      <c r="C42" s="164" t="s">
        <v>207</v>
      </c>
      <c r="D42" s="123" t="s">
        <v>208</v>
      </c>
      <c r="E42" s="180" t="s">
        <v>275</v>
      </c>
      <c r="F42" s="190"/>
      <c r="G42" s="10"/>
      <c r="H42" s="10"/>
      <c r="I42" s="13"/>
      <c r="J42" s="71"/>
      <c r="K42" s="10"/>
      <c r="L42" s="10"/>
      <c r="M42" s="10"/>
      <c r="N42" s="14"/>
      <c r="O42" s="9"/>
      <c r="P42" s="10"/>
      <c r="Q42" s="11"/>
      <c r="R42" s="10"/>
      <c r="S42" s="33"/>
      <c r="T42" s="9"/>
      <c r="U42" s="10"/>
      <c r="V42" s="10"/>
      <c r="W42" s="10"/>
      <c r="X42" s="14"/>
      <c r="Y42" s="9"/>
      <c r="Z42" s="10"/>
      <c r="AA42" s="11"/>
      <c r="AB42" s="16"/>
      <c r="AC42" s="17"/>
      <c r="AD42" s="9"/>
      <c r="AE42" s="10"/>
      <c r="AF42" s="11"/>
      <c r="AG42" s="10"/>
      <c r="AH42" s="14"/>
      <c r="AI42" s="190"/>
    </row>
    <row r="43" spans="1:35" ht="12.75">
      <c r="A43" s="138"/>
      <c r="B43" s="20"/>
      <c r="C43" s="60"/>
      <c r="D43" s="15"/>
      <c r="E43" s="181"/>
      <c r="F43" s="191"/>
      <c r="G43" s="10"/>
      <c r="H43" s="10"/>
      <c r="I43" s="13"/>
      <c r="J43" s="71"/>
      <c r="K43" s="10"/>
      <c r="L43" s="10"/>
      <c r="M43" s="10"/>
      <c r="N43" s="14"/>
      <c r="O43" s="9"/>
      <c r="P43" s="10"/>
      <c r="Q43" s="11"/>
      <c r="R43" s="10"/>
      <c r="S43" s="33"/>
      <c r="T43" s="9"/>
      <c r="U43" s="10"/>
      <c r="V43" s="10"/>
      <c r="W43" s="10"/>
      <c r="X43" s="14"/>
      <c r="Y43" s="9"/>
      <c r="Z43" s="10"/>
      <c r="AA43" s="11"/>
      <c r="AB43" s="16"/>
      <c r="AC43" s="17"/>
      <c r="AD43" s="9"/>
      <c r="AE43" s="10"/>
      <c r="AF43" s="11"/>
      <c r="AG43" s="10"/>
      <c r="AH43" s="14"/>
      <c r="AI43" s="191"/>
    </row>
    <row r="44" spans="1:35" ht="12.75">
      <c r="A44" s="232" t="s">
        <v>183</v>
      </c>
      <c r="B44" s="233"/>
      <c r="C44" s="234"/>
      <c r="D44" s="235"/>
      <c r="E44" s="236"/>
      <c r="F44" s="237">
        <v>1.31</v>
      </c>
      <c r="G44" s="223"/>
      <c r="H44" s="223"/>
      <c r="I44" s="224"/>
      <c r="J44" s="225"/>
      <c r="K44" s="223"/>
      <c r="L44" s="223"/>
      <c r="M44" s="223"/>
      <c r="N44" s="226"/>
      <c r="O44" s="227"/>
      <c r="P44" s="223"/>
      <c r="Q44" s="228"/>
      <c r="R44" s="223"/>
      <c r="S44" s="229"/>
      <c r="T44" s="227"/>
      <c r="U44" s="223"/>
      <c r="V44" s="223"/>
      <c r="W44" s="223"/>
      <c r="X44" s="226"/>
      <c r="Y44" s="227"/>
      <c r="Z44" s="223"/>
      <c r="AA44" s="228"/>
      <c r="AB44" s="230"/>
      <c r="AC44" s="231"/>
      <c r="AD44" s="227"/>
      <c r="AE44" s="223"/>
      <c r="AF44" s="228"/>
      <c r="AG44" s="223"/>
      <c r="AH44" s="226"/>
      <c r="AI44" s="237">
        <v>1.31</v>
      </c>
    </row>
    <row r="45" spans="1:35" ht="24">
      <c r="A45" s="152" t="s">
        <v>244</v>
      </c>
      <c r="B45" s="137" t="s">
        <v>196</v>
      </c>
      <c r="C45" s="164" t="s">
        <v>207</v>
      </c>
      <c r="D45" s="123" t="s">
        <v>208</v>
      </c>
      <c r="E45" s="180" t="s">
        <v>275</v>
      </c>
      <c r="F45" s="190"/>
      <c r="G45" s="10"/>
      <c r="H45" s="10"/>
      <c r="I45" s="13"/>
      <c r="J45" s="71"/>
      <c r="K45" s="10"/>
      <c r="L45" s="10"/>
      <c r="M45" s="10"/>
      <c r="N45" s="14"/>
      <c r="O45" s="9"/>
      <c r="P45" s="10"/>
      <c r="Q45" s="11"/>
      <c r="R45" s="10"/>
      <c r="S45" s="33"/>
      <c r="T45" s="9"/>
      <c r="U45" s="10"/>
      <c r="V45" s="10"/>
      <c r="W45" s="10"/>
      <c r="X45" s="14"/>
      <c r="Y45" s="9"/>
      <c r="Z45" s="10"/>
      <c r="AA45" s="11"/>
      <c r="AB45" s="16"/>
      <c r="AC45" s="17"/>
      <c r="AD45" s="9"/>
      <c r="AE45" s="10"/>
      <c r="AF45" s="11"/>
      <c r="AG45" s="10"/>
      <c r="AH45" s="14"/>
      <c r="AI45" s="190"/>
    </row>
    <row r="46" spans="1:35" ht="24">
      <c r="A46" s="152" t="s">
        <v>240</v>
      </c>
      <c r="B46" s="137" t="s">
        <v>194</v>
      </c>
      <c r="C46" s="164" t="s">
        <v>207</v>
      </c>
      <c r="D46" s="123" t="s">
        <v>208</v>
      </c>
      <c r="E46" s="180" t="s">
        <v>275</v>
      </c>
      <c r="F46" s="190"/>
      <c r="G46" s="10"/>
      <c r="H46" s="10"/>
      <c r="I46" s="13"/>
      <c r="J46" s="71"/>
      <c r="K46" s="10"/>
      <c r="L46" s="10"/>
      <c r="M46" s="10"/>
      <c r="N46" s="14"/>
      <c r="O46" s="9"/>
      <c r="P46" s="10"/>
      <c r="Q46" s="11"/>
      <c r="R46" s="10"/>
      <c r="S46" s="33"/>
      <c r="T46" s="9"/>
      <c r="U46" s="10"/>
      <c r="V46" s="10"/>
      <c r="W46" s="10"/>
      <c r="X46" s="14"/>
      <c r="Y46" s="9"/>
      <c r="Z46" s="10"/>
      <c r="AA46" s="11"/>
      <c r="AB46" s="16"/>
      <c r="AC46" s="17"/>
      <c r="AD46" s="9"/>
      <c r="AE46" s="10"/>
      <c r="AF46" s="11"/>
      <c r="AG46" s="10"/>
      <c r="AH46" s="14"/>
      <c r="AI46" s="190"/>
    </row>
    <row r="47" spans="1:35" ht="24">
      <c r="A47" s="152" t="s">
        <v>241</v>
      </c>
      <c r="B47" s="137" t="s">
        <v>198</v>
      </c>
      <c r="C47" s="164" t="s">
        <v>207</v>
      </c>
      <c r="D47" s="123" t="s">
        <v>208</v>
      </c>
      <c r="E47" s="180" t="s">
        <v>275</v>
      </c>
      <c r="F47" s="190"/>
      <c r="G47" s="10"/>
      <c r="H47" s="10"/>
      <c r="I47" s="13"/>
      <c r="J47" s="71"/>
      <c r="K47" s="10"/>
      <c r="L47" s="10"/>
      <c r="M47" s="10"/>
      <c r="N47" s="14"/>
      <c r="O47" s="9"/>
      <c r="P47" s="10"/>
      <c r="Q47" s="11"/>
      <c r="R47" s="10"/>
      <c r="S47" s="33"/>
      <c r="T47" s="9"/>
      <c r="U47" s="10"/>
      <c r="V47" s="10"/>
      <c r="W47" s="10"/>
      <c r="X47" s="14"/>
      <c r="Y47" s="9"/>
      <c r="Z47" s="10"/>
      <c r="AA47" s="11"/>
      <c r="AB47" s="16"/>
      <c r="AC47" s="17"/>
      <c r="AD47" s="9"/>
      <c r="AE47" s="10"/>
      <c r="AF47" s="11"/>
      <c r="AG47" s="10"/>
      <c r="AH47" s="14"/>
      <c r="AI47" s="190"/>
    </row>
    <row r="48" spans="1:35" ht="24">
      <c r="A48" s="152" t="s">
        <v>242</v>
      </c>
      <c r="B48" s="137" t="s">
        <v>239</v>
      </c>
      <c r="C48" s="164" t="s">
        <v>207</v>
      </c>
      <c r="D48" s="123" t="s">
        <v>208</v>
      </c>
      <c r="E48" s="180" t="s">
        <v>275</v>
      </c>
      <c r="F48" s="190"/>
      <c r="G48" s="10"/>
      <c r="H48" s="10"/>
      <c r="I48" s="13"/>
      <c r="J48" s="71"/>
      <c r="K48" s="10"/>
      <c r="L48" s="10"/>
      <c r="M48" s="10"/>
      <c r="N48" s="14"/>
      <c r="O48" s="9"/>
      <c r="P48" s="10"/>
      <c r="Q48" s="11"/>
      <c r="R48" s="10"/>
      <c r="S48" s="33"/>
      <c r="T48" s="9"/>
      <c r="U48" s="10"/>
      <c r="V48" s="10"/>
      <c r="W48" s="10"/>
      <c r="X48" s="14"/>
      <c r="Y48" s="9"/>
      <c r="Z48" s="10"/>
      <c r="AA48" s="11"/>
      <c r="AB48" s="16"/>
      <c r="AC48" s="17"/>
      <c r="AD48" s="9"/>
      <c r="AE48" s="10"/>
      <c r="AF48" s="11"/>
      <c r="AG48" s="10"/>
      <c r="AH48" s="14"/>
      <c r="AI48" s="190"/>
    </row>
    <row r="49" spans="1:35" ht="24">
      <c r="A49" s="151" t="s">
        <v>243</v>
      </c>
      <c r="B49" s="137" t="s">
        <v>198</v>
      </c>
      <c r="C49" s="164" t="s">
        <v>207</v>
      </c>
      <c r="D49" s="123" t="s">
        <v>208</v>
      </c>
      <c r="E49" s="180" t="s">
        <v>275</v>
      </c>
      <c r="F49" s="190"/>
      <c r="G49" s="10"/>
      <c r="H49" s="10"/>
      <c r="I49" s="13"/>
      <c r="J49" s="71"/>
      <c r="K49" s="10"/>
      <c r="L49" s="10"/>
      <c r="M49" s="10"/>
      <c r="N49" s="14"/>
      <c r="O49" s="9"/>
      <c r="P49" s="10"/>
      <c r="Q49" s="11"/>
      <c r="R49" s="10"/>
      <c r="S49" s="33"/>
      <c r="T49" s="9"/>
      <c r="U49" s="10"/>
      <c r="V49" s="10"/>
      <c r="W49" s="10"/>
      <c r="X49" s="14"/>
      <c r="Y49" s="9"/>
      <c r="Z49" s="10"/>
      <c r="AA49" s="11"/>
      <c r="AB49" s="16"/>
      <c r="AC49" s="17"/>
      <c r="AD49" s="9"/>
      <c r="AE49" s="10"/>
      <c r="AF49" s="11"/>
      <c r="AG49" s="10"/>
      <c r="AH49" s="14"/>
      <c r="AI49" s="190"/>
    </row>
    <row r="50" spans="1:35">
      <c r="A50" s="39"/>
      <c r="B50" s="20"/>
      <c r="C50" s="60"/>
      <c r="D50" s="15"/>
      <c r="E50" s="181"/>
      <c r="F50" s="191"/>
      <c r="G50" s="10"/>
      <c r="H50" s="10"/>
      <c r="I50" s="13"/>
      <c r="J50" s="71"/>
      <c r="K50" s="10"/>
      <c r="L50" s="10"/>
      <c r="M50" s="10"/>
      <c r="N50" s="14"/>
      <c r="O50" s="9"/>
      <c r="P50" s="10"/>
      <c r="Q50" s="11"/>
      <c r="R50" s="10"/>
      <c r="S50" s="33"/>
      <c r="T50" s="9"/>
      <c r="U50" s="10"/>
      <c r="V50" s="10"/>
      <c r="W50" s="10"/>
      <c r="X50" s="14"/>
      <c r="Y50" s="9"/>
      <c r="Z50" s="10"/>
      <c r="AA50" s="11"/>
      <c r="AB50" s="16"/>
      <c r="AC50" s="17"/>
      <c r="AD50" s="9"/>
      <c r="AE50" s="10"/>
      <c r="AF50" s="11"/>
      <c r="AG50" s="10"/>
      <c r="AH50" s="14"/>
      <c r="AI50" s="191"/>
    </row>
    <row r="51" spans="1:35" ht="24">
      <c r="A51" s="203" t="s">
        <v>310</v>
      </c>
      <c r="B51" s="233" t="s">
        <v>194</v>
      </c>
      <c r="C51" s="238" t="s">
        <v>207</v>
      </c>
      <c r="D51" s="235" t="str">
        <f>D49</f>
        <v>не предусмотрен</v>
      </c>
      <c r="E51" s="236" t="str">
        <f>E32</f>
        <v>применяется ко всем МКД</v>
      </c>
      <c r="F51" s="237">
        <v>45</v>
      </c>
      <c r="G51" s="223"/>
      <c r="H51" s="223"/>
      <c r="I51" s="224"/>
      <c r="J51" s="225"/>
      <c r="K51" s="223"/>
      <c r="L51" s="223"/>
      <c r="M51" s="223"/>
      <c r="N51" s="226"/>
      <c r="O51" s="227"/>
      <c r="P51" s="223"/>
      <c r="Q51" s="228"/>
      <c r="R51" s="223"/>
      <c r="S51" s="229"/>
      <c r="T51" s="227"/>
      <c r="U51" s="223"/>
      <c r="V51" s="223"/>
      <c r="W51" s="223"/>
      <c r="X51" s="226"/>
      <c r="Y51" s="227"/>
      <c r="Z51" s="223"/>
      <c r="AA51" s="228"/>
      <c r="AB51" s="230"/>
      <c r="AC51" s="231"/>
      <c r="AD51" s="227"/>
      <c r="AE51" s="223"/>
      <c r="AF51" s="228"/>
      <c r="AG51" s="223"/>
      <c r="AH51" s="226"/>
      <c r="AI51" s="237">
        <v>45</v>
      </c>
    </row>
    <row r="52" spans="1:35">
      <c r="A52" s="39"/>
      <c r="B52" s="20"/>
      <c r="C52" s="60"/>
      <c r="D52" s="15"/>
      <c r="E52" s="181"/>
      <c r="F52" s="191"/>
      <c r="G52" s="10"/>
      <c r="H52" s="10"/>
      <c r="I52" s="13"/>
      <c r="J52" s="71"/>
      <c r="K52" s="10"/>
      <c r="L52" s="10"/>
      <c r="M52" s="10"/>
      <c r="N52" s="14"/>
      <c r="O52" s="9"/>
      <c r="P52" s="10"/>
      <c r="Q52" s="11"/>
      <c r="R52" s="10"/>
      <c r="S52" s="33"/>
      <c r="T52" s="9"/>
      <c r="U52" s="10"/>
      <c r="V52" s="10"/>
      <c r="W52" s="10"/>
      <c r="X52" s="14"/>
      <c r="Y52" s="9"/>
      <c r="Z52" s="10"/>
      <c r="AA52" s="11"/>
      <c r="AB52" s="16"/>
      <c r="AC52" s="17"/>
      <c r="AD52" s="9"/>
      <c r="AE52" s="10"/>
      <c r="AF52" s="11"/>
      <c r="AG52" s="10"/>
      <c r="AH52" s="14"/>
      <c r="AI52" s="191"/>
    </row>
    <row r="53" spans="1:35">
      <c r="A53" s="203" t="s">
        <v>245</v>
      </c>
      <c r="B53" s="233"/>
      <c r="C53" s="234"/>
      <c r="D53" s="235"/>
      <c r="E53" s="236"/>
      <c r="F53" s="237">
        <v>3.05</v>
      </c>
      <c r="G53" s="223"/>
      <c r="H53" s="223"/>
      <c r="I53" s="224"/>
      <c r="J53" s="225"/>
      <c r="K53" s="223"/>
      <c r="L53" s="223"/>
      <c r="M53" s="223"/>
      <c r="N53" s="226"/>
      <c r="O53" s="227"/>
      <c r="P53" s="223"/>
      <c r="Q53" s="228"/>
      <c r="R53" s="223"/>
      <c r="S53" s="229"/>
      <c r="T53" s="227"/>
      <c r="U53" s="223"/>
      <c r="V53" s="223"/>
      <c r="W53" s="223"/>
      <c r="X53" s="226"/>
      <c r="Y53" s="227"/>
      <c r="Z53" s="223"/>
      <c r="AA53" s="228"/>
      <c r="AB53" s="230"/>
      <c r="AC53" s="231"/>
      <c r="AD53" s="227"/>
      <c r="AE53" s="223"/>
      <c r="AF53" s="228"/>
      <c r="AG53" s="223"/>
      <c r="AH53" s="226"/>
      <c r="AI53" s="237">
        <v>3.05</v>
      </c>
    </row>
    <row r="54" spans="1:35">
      <c r="A54" s="300" t="s">
        <v>251</v>
      </c>
      <c r="B54" s="302" t="s">
        <v>147</v>
      </c>
      <c r="C54" s="292" t="s">
        <v>279</v>
      </c>
      <c r="D54" s="315" t="s">
        <v>276</v>
      </c>
      <c r="E54" s="296" t="str">
        <f>E30</f>
        <v>применяется ко всем МКД</v>
      </c>
      <c r="F54" s="298"/>
      <c r="G54" s="10"/>
      <c r="H54" s="10"/>
      <c r="I54" s="13"/>
      <c r="J54" s="71"/>
      <c r="K54" s="10"/>
      <c r="L54" s="10"/>
      <c r="M54" s="10"/>
      <c r="N54" s="14"/>
      <c r="O54" s="9"/>
      <c r="P54" s="10"/>
      <c r="Q54" s="11"/>
      <c r="R54" s="10"/>
      <c r="S54" s="33"/>
      <c r="T54" s="9"/>
      <c r="U54" s="10"/>
      <c r="V54" s="10"/>
      <c r="W54" s="10"/>
      <c r="X54" s="14"/>
      <c r="Y54" s="9"/>
      <c r="Z54" s="10"/>
      <c r="AA54" s="11"/>
      <c r="AB54" s="16"/>
      <c r="AC54" s="17"/>
      <c r="AD54" s="9"/>
      <c r="AE54" s="10"/>
      <c r="AF54" s="11"/>
      <c r="AG54" s="10"/>
      <c r="AH54" s="14"/>
      <c r="AI54" s="298"/>
    </row>
    <row r="55" spans="1:35" ht="40.5" customHeight="1">
      <c r="A55" s="301"/>
      <c r="B55" s="303"/>
      <c r="C55" s="293"/>
      <c r="D55" s="316"/>
      <c r="E55" s="297"/>
      <c r="F55" s="299"/>
      <c r="G55" s="10"/>
      <c r="H55" s="10"/>
      <c r="I55" s="13"/>
      <c r="J55" s="70"/>
      <c r="K55" s="10"/>
      <c r="L55" s="10"/>
      <c r="M55" s="10"/>
      <c r="N55" s="14"/>
      <c r="O55" s="9"/>
      <c r="P55" s="10"/>
      <c r="Q55" s="11"/>
      <c r="R55" s="10"/>
      <c r="S55" s="33"/>
      <c r="T55" s="9"/>
      <c r="U55" s="10"/>
      <c r="V55" s="10"/>
      <c r="W55" s="10"/>
      <c r="X55" s="14"/>
      <c r="Y55" s="9"/>
      <c r="Z55" s="12"/>
      <c r="AA55" s="11"/>
      <c r="AB55" s="16"/>
      <c r="AC55" s="17"/>
      <c r="AD55" s="9"/>
      <c r="AE55" s="10"/>
      <c r="AF55" s="11"/>
      <c r="AG55" s="18"/>
      <c r="AH55" s="14"/>
      <c r="AI55" s="299"/>
    </row>
    <row r="56" spans="1:35">
      <c r="A56" s="170" t="s">
        <v>18</v>
      </c>
      <c r="B56" s="239"/>
      <c r="C56" s="240"/>
      <c r="D56" s="241"/>
      <c r="E56" s="242"/>
      <c r="F56" s="243"/>
      <c r="G56" s="244"/>
      <c r="H56" s="244"/>
      <c r="I56" s="245"/>
      <c r="J56" s="246"/>
      <c r="K56" s="244"/>
      <c r="L56" s="244"/>
      <c r="M56" s="244"/>
      <c r="N56" s="247"/>
      <c r="O56" s="241"/>
      <c r="P56" s="244"/>
      <c r="Q56" s="248"/>
      <c r="R56" s="244"/>
      <c r="S56" s="249"/>
      <c r="T56" s="241"/>
      <c r="U56" s="244"/>
      <c r="V56" s="244"/>
      <c r="W56" s="244"/>
      <c r="X56" s="247"/>
      <c r="Y56" s="241"/>
      <c r="Z56" s="250"/>
      <c r="AA56" s="248"/>
      <c r="AB56" s="251"/>
      <c r="AC56" s="252"/>
      <c r="AD56" s="241"/>
      <c r="AE56" s="244"/>
      <c r="AF56" s="248"/>
      <c r="AG56" s="253"/>
      <c r="AH56" s="247"/>
      <c r="AI56" s="243"/>
    </row>
    <row r="57" spans="1:35" s="87" customFormat="1" ht="27.75" customHeight="1">
      <c r="A57" s="140" t="s">
        <v>177</v>
      </c>
      <c r="B57" s="141" t="s">
        <v>246</v>
      </c>
      <c r="C57" s="142" t="s">
        <v>280</v>
      </c>
      <c r="D57" s="204" t="s">
        <v>276</v>
      </c>
      <c r="E57" s="205" t="s">
        <v>327</v>
      </c>
      <c r="F57" s="193"/>
      <c r="G57" s="78"/>
      <c r="H57" s="78"/>
      <c r="I57" s="103"/>
      <c r="J57" s="104" t="e">
        <f>#REF!</f>
        <v>#REF!</v>
      </c>
      <c r="K57" s="78" t="e">
        <f>#REF!</f>
        <v>#REF!</v>
      </c>
      <c r="L57" s="81"/>
      <c r="M57" s="78"/>
      <c r="N57" s="79"/>
      <c r="O57" s="90"/>
      <c r="P57" s="91"/>
      <c r="Q57" s="81"/>
      <c r="R57" s="85"/>
      <c r="S57" s="105"/>
      <c r="T57" s="101"/>
      <c r="U57" s="91"/>
      <c r="V57" s="81"/>
      <c r="W57" s="78"/>
      <c r="X57" s="79"/>
      <c r="Y57" s="101"/>
      <c r="Z57" s="78"/>
      <c r="AA57" s="81"/>
      <c r="AB57" s="85"/>
      <c r="AC57" s="84"/>
      <c r="AD57" s="101"/>
      <c r="AE57" s="85"/>
      <c r="AF57" s="81"/>
      <c r="AG57" s="106"/>
      <c r="AH57" s="79"/>
      <c r="AI57" s="193"/>
    </row>
    <row r="58" spans="1:35" s="28" customFormat="1" ht="51">
      <c r="A58" s="143" t="s">
        <v>178</v>
      </c>
      <c r="B58" s="144" t="s">
        <v>246</v>
      </c>
      <c r="C58" s="142" t="s">
        <v>280</v>
      </c>
      <c r="D58" s="204" t="s">
        <v>276</v>
      </c>
      <c r="E58" s="205" t="s">
        <v>328</v>
      </c>
      <c r="F58" s="193"/>
      <c r="G58" s="25"/>
      <c r="H58" s="25"/>
      <c r="I58" s="92"/>
      <c r="J58" s="99"/>
      <c r="K58" s="25"/>
      <c r="L58" s="24"/>
      <c r="M58" s="25"/>
      <c r="N58" s="53"/>
      <c r="O58" s="88"/>
      <c r="P58" s="25"/>
      <c r="Q58" s="24"/>
      <c r="R58" s="27"/>
      <c r="S58" s="96"/>
      <c r="T58" s="89"/>
      <c r="U58" s="94"/>
      <c r="V58" s="24"/>
      <c r="W58" s="25"/>
      <c r="X58" s="53"/>
      <c r="Y58" s="88">
        <v>0.05</v>
      </c>
      <c r="Z58" s="25" t="e">
        <f>#REF!</f>
        <v>#REF!</v>
      </c>
      <c r="AA58" s="24" t="e">
        <f>Z58/Y58</f>
        <v>#REF!</v>
      </c>
      <c r="AB58" s="27">
        <v>28.2</v>
      </c>
      <c r="AC58" s="56"/>
      <c r="AD58" s="88" t="e">
        <f>#REF!</f>
        <v>#REF!</v>
      </c>
      <c r="AE58" s="100" t="e">
        <f>#REF!</f>
        <v>#REF!</v>
      </c>
      <c r="AF58" s="24">
        <v>1</v>
      </c>
      <c r="AG58" s="25">
        <v>56.7</v>
      </c>
      <c r="AH58" s="53"/>
      <c r="AI58" s="193"/>
    </row>
    <row r="59" spans="1:35" s="28" customFormat="1" ht="27" customHeight="1">
      <c r="A59" s="143" t="s">
        <v>185</v>
      </c>
      <c r="B59" s="144" t="s">
        <v>333</v>
      </c>
      <c r="C59" s="183" t="s">
        <v>277</v>
      </c>
      <c r="D59" s="206" t="s">
        <v>319</v>
      </c>
      <c r="E59" s="207" t="str">
        <f>E54</f>
        <v>применяется ко всем МКД</v>
      </c>
      <c r="F59" s="193"/>
      <c r="G59" s="25"/>
      <c r="H59" s="25"/>
      <c r="I59" s="92"/>
      <c r="J59" s="93" t="e">
        <f>#REF!</f>
        <v>#REF!</v>
      </c>
      <c r="K59" s="94" t="e">
        <f>#REF!</f>
        <v>#REF!</v>
      </c>
      <c r="L59" s="24"/>
      <c r="M59" s="25"/>
      <c r="N59" s="53"/>
      <c r="O59" s="95">
        <v>14</v>
      </c>
      <c r="P59" s="94" t="e">
        <f>#REF!</f>
        <v>#REF!</v>
      </c>
      <c r="Q59" s="24" t="e">
        <f>#REF!</f>
        <v>#REF!</v>
      </c>
      <c r="R59" s="25">
        <v>28.779</v>
      </c>
      <c r="S59" s="96"/>
      <c r="T59" s="95">
        <v>22</v>
      </c>
      <c r="U59" s="94" t="e">
        <f>#REF!</f>
        <v>#REF!</v>
      </c>
      <c r="V59" s="24" t="e">
        <f>#REF!</f>
        <v>#REF!</v>
      </c>
      <c r="W59" s="25">
        <v>24</v>
      </c>
      <c r="X59" s="53"/>
      <c r="Y59" s="95">
        <v>11</v>
      </c>
      <c r="Z59" s="94">
        <v>11</v>
      </c>
      <c r="AA59" s="24">
        <v>1</v>
      </c>
      <c r="AB59" s="27">
        <v>68.3</v>
      </c>
      <c r="AC59" s="56"/>
      <c r="AD59" s="95" t="e">
        <f>#REF!</f>
        <v>#REF!</v>
      </c>
      <c r="AE59" s="94" t="e">
        <f>#REF!</f>
        <v>#REF!</v>
      </c>
      <c r="AF59" s="24">
        <v>1</v>
      </c>
      <c r="AG59" s="97">
        <v>58.3</v>
      </c>
      <c r="AH59" s="98"/>
      <c r="AI59" s="193"/>
    </row>
    <row r="60" spans="1:35" s="28" customFormat="1" ht="25.5">
      <c r="A60" s="143" t="s">
        <v>252</v>
      </c>
      <c r="B60" s="169"/>
      <c r="C60" s="183" t="s">
        <v>278</v>
      </c>
      <c r="D60" s="206" t="str">
        <f>D59</f>
        <v>12 месяцев</v>
      </c>
      <c r="E60" s="207" t="s">
        <v>320</v>
      </c>
      <c r="F60" s="193"/>
      <c r="G60" s="25"/>
      <c r="H60" s="25"/>
      <c r="I60" s="92"/>
      <c r="J60" s="93"/>
      <c r="K60" s="94"/>
      <c r="L60" s="24"/>
      <c r="M60" s="25"/>
      <c r="N60" s="53"/>
      <c r="O60" s="95"/>
      <c r="P60" s="94"/>
      <c r="Q60" s="24"/>
      <c r="R60" s="25"/>
      <c r="S60" s="96"/>
      <c r="T60" s="95"/>
      <c r="U60" s="94"/>
      <c r="V60" s="24"/>
      <c r="W60" s="25"/>
      <c r="X60" s="53"/>
      <c r="Y60" s="95"/>
      <c r="Z60" s="94"/>
      <c r="AA60" s="24"/>
      <c r="AB60" s="27"/>
      <c r="AC60" s="56"/>
      <c r="AD60" s="95"/>
      <c r="AE60" s="94"/>
      <c r="AF60" s="24"/>
      <c r="AG60" s="97"/>
      <c r="AH60" s="98"/>
      <c r="AI60" s="193"/>
    </row>
    <row r="61" spans="1:35" s="28" customFormat="1" ht="12.75">
      <c r="A61" s="254" t="s">
        <v>253</v>
      </c>
      <c r="B61" s="166"/>
      <c r="C61" s="183"/>
      <c r="D61" s="206"/>
      <c r="E61" s="207"/>
      <c r="F61" s="193"/>
      <c r="G61" s="25"/>
      <c r="H61" s="25"/>
      <c r="I61" s="92"/>
      <c r="J61" s="93"/>
      <c r="K61" s="94"/>
      <c r="L61" s="24"/>
      <c r="M61" s="25"/>
      <c r="N61" s="53"/>
      <c r="O61" s="95"/>
      <c r="P61" s="94"/>
      <c r="Q61" s="24"/>
      <c r="R61" s="25"/>
      <c r="S61" s="96"/>
      <c r="T61" s="95"/>
      <c r="U61" s="94"/>
      <c r="V61" s="24"/>
      <c r="W61" s="25"/>
      <c r="X61" s="53"/>
      <c r="Y61" s="95"/>
      <c r="Z61" s="94"/>
      <c r="AA61" s="24"/>
      <c r="AB61" s="27"/>
      <c r="AC61" s="56"/>
      <c r="AD61" s="95"/>
      <c r="AE61" s="94"/>
      <c r="AF61" s="24"/>
      <c r="AG61" s="97"/>
      <c r="AH61" s="98"/>
      <c r="AI61" s="193"/>
    </row>
    <row r="62" spans="1:35" s="28" customFormat="1" ht="63.75">
      <c r="A62" s="38" t="s">
        <v>19</v>
      </c>
      <c r="B62" s="19" t="str">
        <f>B59</f>
        <v>1 раз в год до 15.10.</v>
      </c>
      <c r="C62" s="183" t="s">
        <v>281</v>
      </c>
      <c r="D62" s="206" t="str">
        <f>D60</f>
        <v>12 месяцев</v>
      </c>
      <c r="E62" s="207" t="s">
        <v>329</v>
      </c>
      <c r="F62" s="193"/>
      <c r="G62" s="25"/>
      <c r="H62" s="25"/>
      <c r="I62" s="92"/>
      <c r="J62" s="93"/>
      <c r="K62" s="94"/>
      <c r="L62" s="24"/>
      <c r="M62" s="25"/>
      <c r="N62" s="53"/>
      <c r="O62" s="95"/>
      <c r="P62" s="94"/>
      <c r="Q62" s="24"/>
      <c r="R62" s="25"/>
      <c r="S62" s="96"/>
      <c r="T62" s="95"/>
      <c r="U62" s="94"/>
      <c r="V62" s="24"/>
      <c r="W62" s="25"/>
      <c r="X62" s="53"/>
      <c r="Y62" s="95"/>
      <c r="Z62" s="94"/>
      <c r="AA62" s="24"/>
      <c r="AB62" s="27"/>
      <c r="AC62" s="56"/>
      <c r="AD62" s="95"/>
      <c r="AE62" s="94"/>
      <c r="AF62" s="24"/>
      <c r="AG62" s="97"/>
      <c r="AH62" s="98"/>
      <c r="AI62" s="193"/>
    </row>
    <row r="63" spans="1:35" s="28" customFormat="1" ht="63.75">
      <c r="A63" s="120" t="s">
        <v>73</v>
      </c>
      <c r="B63" s="57" t="str">
        <f>B62</f>
        <v>1 раз в год до 15.10.</v>
      </c>
      <c r="C63" s="183" t="s">
        <v>281</v>
      </c>
      <c r="D63" s="206" t="str">
        <f>D62</f>
        <v>12 месяцев</v>
      </c>
      <c r="E63" s="207" t="str">
        <f>E62</f>
        <v>МКД с деревянными рамами в подъездах, при обнаружении дефектов</v>
      </c>
      <c r="F63" s="193"/>
      <c r="G63" s="25"/>
      <c r="H63" s="25"/>
      <c r="I63" s="92"/>
      <c r="J63" s="93"/>
      <c r="K63" s="94"/>
      <c r="L63" s="24"/>
      <c r="M63" s="25"/>
      <c r="N63" s="53"/>
      <c r="O63" s="95"/>
      <c r="P63" s="94"/>
      <c r="Q63" s="24"/>
      <c r="R63" s="25"/>
      <c r="S63" s="96"/>
      <c r="T63" s="95"/>
      <c r="U63" s="94"/>
      <c r="V63" s="24"/>
      <c r="W63" s="25"/>
      <c r="X63" s="53"/>
      <c r="Y63" s="95"/>
      <c r="Z63" s="94"/>
      <c r="AA63" s="24"/>
      <c r="AB63" s="27"/>
      <c r="AC63" s="56"/>
      <c r="AD63" s="95"/>
      <c r="AE63" s="94"/>
      <c r="AF63" s="24"/>
      <c r="AG63" s="97"/>
      <c r="AH63" s="98"/>
      <c r="AI63" s="193"/>
    </row>
    <row r="64" spans="1:35" s="28" customFormat="1" ht="63.75">
      <c r="A64" s="120" t="s">
        <v>20</v>
      </c>
      <c r="B64" s="57" t="str">
        <f>B63</f>
        <v>1 раз в год до 15.10.</v>
      </c>
      <c r="C64" s="183" t="s">
        <v>281</v>
      </c>
      <c r="D64" s="206" t="str">
        <f>D63</f>
        <v>12 месяцев</v>
      </c>
      <c r="E64" s="207" t="s">
        <v>329</v>
      </c>
      <c r="F64" s="193"/>
      <c r="G64" s="25"/>
      <c r="H64" s="25"/>
      <c r="I64" s="92"/>
      <c r="J64" s="93"/>
      <c r="K64" s="94"/>
      <c r="L64" s="24"/>
      <c r="M64" s="25"/>
      <c r="N64" s="53"/>
      <c r="O64" s="95"/>
      <c r="P64" s="94"/>
      <c r="Q64" s="24"/>
      <c r="R64" s="25"/>
      <c r="S64" s="96"/>
      <c r="T64" s="95"/>
      <c r="U64" s="94"/>
      <c r="V64" s="24"/>
      <c r="W64" s="25"/>
      <c r="X64" s="53"/>
      <c r="Y64" s="95"/>
      <c r="Z64" s="94"/>
      <c r="AA64" s="24"/>
      <c r="AB64" s="27"/>
      <c r="AC64" s="56"/>
      <c r="AD64" s="95"/>
      <c r="AE64" s="94"/>
      <c r="AF64" s="24"/>
      <c r="AG64" s="97"/>
      <c r="AH64" s="98"/>
      <c r="AI64" s="193"/>
    </row>
    <row r="65" spans="1:35" s="28" customFormat="1" ht="63.75">
      <c r="A65" s="133" t="s">
        <v>138</v>
      </c>
      <c r="B65" s="128" t="str">
        <f>B64</f>
        <v>1 раз в год до 15.10.</v>
      </c>
      <c r="C65" s="183" t="s">
        <v>282</v>
      </c>
      <c r="D65" s="206" t="str">
        <f>D64</f>
        <v>12 месяцев</v>
      </c>
      <c r="E65" s="207" t="s">
        <v>326</v>
      </c>
      <c r="F65" s="193"/>
      <c r="G65" s="25"/>
      <c r="H65" s="25"/>
      <c r="I65" s="92"/>
      <c r="J65" s="93"/>
      <c r="K65" s="94"/>
      <c r="L65" s="24"/>
      <c r="M65" s="25"/>
      <c r="N65" s="53"/>
      <c r="O65" s="95"/>
      <c r="P65" s="94"/>
      <c r="Q65" s="24"/>
      <c r="R65" s="25"/>
      <c r="S65" s="96"/>
      <c r="T65" s="95"/>
      <c r="U65" s="94"/>
      <c r="V65" s="24"/>
      <c r="W65" s="25"/>
      <c r="X65" s="53"/>
      <c r="Y65" s="95"/>
      <c r="Z65" s="94"/>
      <c r="AA65" s="24"/>
      <c r="AB65" s="27"/>
      <c r="AC65" s="56"/>
      <c r="AD65" s="95"/>
      <c r="AE65" s="94"/>
      <c r="AF65" s="24"/>
      <c r="AG65" s="97"/>
      <c r="AH65" s="98"/>
      <c r="AI65" s="193"/>
    </row>
    <row r="66" spans="1:35" s="28" customFormat="1" ht="75.75" customHeight="1">
      <c r="A66" s="171" t="s">
        <v>162</v>
      </c>
      <c r="B66" s="57" t="str">
        <f>B63</f>
        <v>1 раз в год до 15.10.</v>
      </c>
      <c r="C66" s="183" t="s">
        <v>289</v>
      </c>
      <c r="D66" s="206" t="str">
        <f>D65</f>
        <v>12 месяцев</v>
      </c>
      <c r="E66" s="207" t="s">
        <v>330</v>
      </c>
      <c r="F66" s="193"/>
      <c r="G66" s="25"/>
      <c r="H66" s="25"/>
      <c r="I66" s="92"/>
      <c r="J66" s="93"/>
      <c r="K66" s="94"/>
      <c r="L66" s="24"/>
      <c r="M66" s="25"/>
      <c r="N66" s="53"/>
      <c r="O66" s="95"/>
      <c r="P66" s="94"/>
      <c r="Q66" s="24"/>
      <c r="R66" s="25"/>
      <c r="S66" s="96"/>
      <c r="T66" s="95"/>
      <c r="U66" s="94"/>
      <c r="V66" s="24"/>
      <c r="W66" s="25"/>
      <c r="X66" s="53"/>
      <c r="Y66" s="95"/>
      <c r="Z66" s="94"/>
      <c r="AA66" s="24"/>
      <c r="AB66" s="27"/>
      <c r="AC66" s="56"/>
      <c r="AD66" s="95"/>
      <c r="AE66" s="94"/>
      <c r="AF66" s="24"/>
      <c r="AG66" s="97"/>
      <c r="AH66" s="98"/>
      <c r="AI66" s="193"/>
    </row>
    <row r="67" spans="1:35" s="28" customFormat="1" ht="51.75" thickBot="1">
      <c r="A67" s="146" t="s">
        <v>163</v>
      </c>
      <c r="B67" s="122" t="str">
        <f>B66</f>
        <v>1 раз в год до 15.10.</v>
      </c>
      <c r="C67" s="183" t="s">
        <v>283</v>
      </c>
      <c r="D67" s="206" t="str">
        <f>D66</f>
        <v>12 месяцев</v>
      </c>
      <c r="E67" s="207" t="s">
        <v>331</v>
      </c>
      <c r="F67" s="193"/>
      <c r="G67" s="25"/>
      <c r="H67" s="25"/>
      <c r="I67" s="92"/>
      <c r="J67" s="93"/>
      <c r="K67" s="94"/>
      <c r="L67" s="24"/>
      <c r="M67" s="25"/>
      <c r="N67" s="53"/>
      <c r="O67" s="95"/>
      <c r="P67" s="94"/>
      <c r="Q67" s="24"/>
      <c r="R67" s="25"/>
      <c r="S67" s="96"/>
      <c r="T67" s="95"/>
      <c r="U67" s="94"/>
      <c r="V67" s="24"/>
      <c r="W67" s="25"/>
      <c r="X67" s="53"/>
      <c r="Y67" s="95"/>
      <c r="Z67" s="94"/>
      <c r="AA67" s="24"/>
      <c r="AB67" s="27"/>
      <c r="AC67" s="56"/>
      <c r="AD67" s="95"/>
      <c r="AE67" s="94"/>
      <c r="AF67" s="24"/>
      <c r="AG67" s="97"/>
      <c r="AH67" s="98"/>
      <c r="AI67" s="193"/>
    </row>
    <row r="68" spans="1:35" s="28" customFormat="1" ht="13.5" thickBot="1">
      <c r="A68" s="255" t="s">
        <v>249</v>
      </c>
      <c r="B68" s="122" t="s">
        <v>332</v>
      </c>
      <c r="C68" s="183"/>
      <c r="D68" s="206"/>
      <c r="E68" s="207"/>
      <c r="F68" s="193"/>
      <c r="G68" s="25"/>
      <c r="H68" s="25"/>
      <c r="I68" s="92"/>
      <c r="J68" s="93"/>
      <c r="K68" s="94"/>
      <c r="L68" s="24"/>
      <c r="M68" s="25"/>
      <c r="N68" s="53"/>
      <c r="O68" s="95"/>
      <c r="P68" s="94"/>
      <c r="Q68" s="24"/>
      <c r="R68" s="25"/>
      <c r="S68" s="96"/>
      <c r="T68" s="95"/>
      <c r="U68" s="94"/>
      <c r="V68" s="24"/>
      <c r="W68" s="25"/>
      <c r="X68" s="53"/>
      <c r="Y68" s="95"/>
      <c r="Z68" s="94"/>
      <c r="AA68" s="24"/>
      <c r="AB68" s="27"/>
      <c r="AC68" s="56"/>
      <c r="AD68" s="95"/>
      <c r="AE68" s="94"/>
      <c r="AF68" s="24"/>
      <c r="AG68" s="97"/>
      <c r="AH68" s="98"/>
      <c r="AI68" s="193"/>
    </row>
    <row r="69" spans="1:35" s="28" customFormat="1" ht="51">
      <c r="A69" s="167" t="s">
        <v>248</v>
      </c>
      <c r="B69" s="122"/>
      <c r="C69" s="183" t="s">
        <v>285</v>
      </c>
      <c r="D69" s="206" t="str">
        <f>D67</f>
        <v>12 месяцев</v>
      </c>
      <c r="E69" s="207" t="s">
        <v>334</v>
      </c>
      <c r="F69" s="193"/>
      <c r="G69" s="25"/>
      <c r="H69" s="25"/>
      <c r="I69" s="92"/>
      <c r="J69" s="93"/>
      <c r="K69" s="94"/>
      <c r="L69" s="24"/>
      <c r="M69" s="25"/>
      <c r="N69" s="53"/>
      <c r="O69" s="95"/>
      <c r="P69" s="94"/>
      <c r="Q69" s="24"/>
      <c r="R69" s="25"/>
      <c r="S69" s="96"/>
      <c r="T69" s="95"/>
      <c r="U69" s="94"/>
      <c r="V69" s="24"/>
      <c r="W69" s="25"/>
      <c r="X69" s="53"/>
      <c r="Y69" s="95"/>
      <c r="Z69" s="94"/>
      <c r="AA69" s="24"/>
      <c r="AB69" s="27"/>
      <c r="AC69" s="56"/>
      <c r="AD69" s="95"/>
      <c r="AE69" s="94"/>
      <c r="AF69" s="24"/>
      <c r="AG69" s="97"/>
      <c r="AH69" s="98"/>
      <c r="AI69" s="193"/>
    </row>
    <row r="70" spans="1:35" s="28" customFormat="1" ht="38.25" customHeight="1">
      <c r="A70" s="120" t="s">
        <v>14</v>
      </c>
      <c r="B70" s="168"/>
      <c r="C70" s="183" t="s">
        <v>284</v>
      </c>
      <c r="D70" s="206" t="str">
        <f>D69</f>
        <v>12 месяцев</v>
      </c>
      <c r="E70" s="207" t="s">
        <v>335</v>
      </c>
      <c r="F70" s="193"/>
      <c r="G70" s="25"/>
      <c r="H70" s="25"/>
      <c r="I70" s="92"/>
      <c r="J70" s="93"/>
      <c r="K70" s="94"/>
      <c r="L70" s="24"/>
      <c r="M70" s="25"/>
      <c r="N70" s="53"/>
      <c r="O70" s="95"/>
      <c r="P70" s="94"/>
      <c r="Q70" s="24"/>
      <c r="R70" s="25"/>
      <c r="S70" s="96"/>
      <c r="T70" s="95"/>
      <c r="U70" s="94"/>
      <c r="V70" s="24"/>
      <c r="W70" s="25"/>
      <c r="X70" s="53"/>
      <c r="Y70" s="95"/>
      <c r="Z70" s="94"/>
      <c r="AA70" s="24"/>
      <c r="AB70" s="27"/>
      <c r="AC70" s="56"/>
      <c r="AD70" s="95"/>
      <c r="AE70" s="94"/>
      <c r="AF70" s="24"/>
      <c r="AG70" s="97"/>
      <c r="AH70" s="98"/>
      <c r="AI70" s="193"/>
    </row>
    <row r="71" spans="1:35" s="28" customFormat="1" ht="38.25">
      <c r="A71" s="120" t="s">
        <v>6</v>
      </c>
      <c r="B71" s="168"/>
      <c r="C71" s="183" t="s">
        <v>286</v>
      </c>
      <c r="D71" s="206" t="str">
        <f>D69</f>
        <v>12 месяцев</v>
      </c>
      <c r="E71" s="207" t="str">
        <f>E70</f>
        <v>износ более 60%</v>
      </c>
      <c r="F71" s="193"/>
      <c r="G71" s="25"/>
      <c r="H71" s="25"/>
      <c r="I71" s="92"/>
      <c r="J71" s="93"/>
      <c r="K71" s="94"/>
      <c r="L71" s="24"/>
      <c r="M71" s="25"/>
      <c r="N71" s="53"/>
      <c r="O71" s="95"/>
      <c r="P71" s="94"/>
      <c r="Q71" s="24"/>
      <c r="R71" s="25"/>
      <c r="S71" s="96"/>
      <c r="T71" s="95"/>
      <c r="U71" s="94"/>
      <c r="V71" s="24"/>
      <c r="W71" s="25"/>
      <c r="X71" s="53"/>
      <c r="Y71" s="95"/>
      <c r="Z71" s="94"/>
      <c r="AA71" s="24"/>
      <c r="AB71" s="27"/>
      <c r="AC71" s="56"/>
      <c r="AD71" s="95"/>
      <c r="AE71" s="94"/>
      <c r="AF71" s="24"/>
      <c r="AG71" s="97"/>
      <c r="AH71" s="98"/>
      <c r="AI71" s="193"/>
    </row>
    <row r="72" spans="1:35" s="28" customFormat="1" ht="38.25">
      <c r="A72" s="120" t="s">
        <v>21</v>
      </c>
      <c r="B72" s="168"/>
      <c r="C72" s="183" t="s">
        <v>286</v>
      </c>
      <c r="D72" s="206" t="str">
        <f>D70</f>
        <v>12 месяцев</v>
      </c>
      <c r="E72" s="207" t="str">
        <f>E70</f>
        <v>износ более 60%</v>
      </c>
      <c r="F72" s="193"/>
      <c r="G72" s="25"/>
      <c r="H72" s="25"/>
      <c r="I72" s="92"/>
      <c r="J72" s="93"/>
      <c r="K72" s="94"/>
      <c r="L72" s="24"/>
      <c r="M72" s="25"/>
      <c r="N72" s="53"/>
      <c r="O72" s="95"/>
      <c r="P72" s="94"/>
      <c r="Q72" s="24"/>
      <c r="R72" s="25"/>
      <c r="S72" s="96"/>
      <c r="T72" s="95"/>
      <c r="U72" s="94"/>
      <c r="V72" s="24"/>
      <c r="W72" s="25"/>
      <c r="X72" s="53"/>
      <c r="Y72" s="95"/>
      <c r="Z72" s="94"/>
      <c r="AA72" s="24"/>
      <c r="AB72" s="27"/>
      <c r="AC72" s="56"/>
      <c r="AD72" s="95"/>
      <c r="AE72" s="94"/>
      <c r="AF72" s="24"/>
      <c r="AG72" s="97"/>
      <c r="AH72" s="98"/>
      <c r="AI72" s="193"/>
    </row>
    <row r="73" spans="1:35" s="28" customFormat="1" ht="38.25">
      <c r="A73" s="120" t="s">
        <v>27</v>
      </c>
      <c r="B73" s="168"/>
      <c r="C73" s="183" t="s">
        <v>286</v>
      </c>
      <c r="D73" s="206" t="str">
        <f t="shared" ref="D73:E75" si="0">D72</f>
        <v>12 месяцев</v>
      </c>
      <c r="E73" s="207" t="str">
        <f t="shared" si="0"/>
        <v>износ более 60%</v>
      </c>
      <c r="F73" s="193"/>
      <c r="G73" s="25"/>
      <c r="H73" s="25"/>
      <c r="I73" s="92"/>
      <c r="J73" s="93"/>
      <c r="K73" s="94"/>
      <c r="L73" s="24"/>
      <c r="M73" s="25"/>
      <c r="N73" s="53"/>
      <c r="O73" s="95"/>
      <c r="P73" s="94"/>
      <c r="Q73" s="24"/>
      <c r="R73" s="25"/>
      <c r="S73" s="96"/>
      <c r="T73" s="95"/>
      <c r="U73" s="94"/>
      <c r="V73" s="24"/>
      <c r="W73" s="25"/>
      <c r="X73" s="53"/>
      <c r="Y73" s="95"/>
      <c r="Z73" s="94"/>
      <c r="AA73" s="24"/>
      <c r="AB73" s="27"/>
      <c r="AC73" s="56"/>
      <c r="AD73" s="95"/>
      <c r="AE73" s="94"/>
      <c r="AF73" s="24"/>
      <c r="AG73" s="97"/>
      <c r="AH73" s="98"/>
      <c r="AI73" s="193"/>
    </row>
    <row r="74" spans="1:35" s="28" customFormat="1" ht="38.25">
      <c r="A74" s="133" t="s">
        <v>22</v>
      </c>
      <c r="B74" s="168"/>
      <c r="C74" s="183" t="s">
        <v>286</v>
      </c>
      <c r="D74" s="206" t="str">
        <f t="shared" si="0"/>
        <v>12 месяцев</v>
      </c>
      <c r="E74" s="207" t="str">
        <f t="shared" si="0"/>
        <v>износ более 60%</v>
      </c>
      <c r="F74" s="193"/>
      <c r="G74" s="25"/>
      <c r="H74" s="25"/>
      <c r="I74" s="92"/>
      <c r="J74" s="93"/>
      <c r="K74" s="94"/>
      <c r="L74" s="24"/>
      <c r="M74" s="25"/>
      <c r="N74" s="53"/>
      <c r="O74" s="95"/>
      <c r="P74" s="94"/>
      <c r="Q74" s="24"/>
      <c r="R74" s="25"/>
      <c r="S74" s="96"/>
      <c r="T74" s="95"/>
      <c r="U74" s="94"/>
      <c r="V74" s="24"/>
      <c r="W74" s="25"/>
      <c r="X74" s="53"/>
      <c r="Y74" s="95"/>
      <c r="Z74" s="94"/>
      <c r="AA74" s="24"/>
      <c r="AB74" s="27"/>
      <c r="AC74" s="56"/>
      <c r="AD74" s="95"/>
      <c r="AE74" s="94"/>
      <c r="AF74" s="24"/>
      <c r="AG74" s="97"/>
      <c r="AH74" s="98"/>
      <c r="AI74" s="193"/>
    </row>
    <row r="75" spans="1:35" s="28" customFormat="1" ht="39" thickBot="1">
      <c r="A75" s="59" t="s">
        <v>29</v>
      </c>
      <c r="B75" s="122" t="str">
        <f>B68</f>
        <v>1 раз в 5 лет</v>
      </c>
      <c r="C75" s="183" t="s">
        <v>286</v>
      </c>
      <c r="D75" s="206" t="str">
        <f t="shared" si="0"/>
        <v>12 месяцев</v>
      </c>
      <c r="E75" s="207" t="str">
        <f t="shared" si="0"/>
        <v>износ более 60%</v>
      </c>
      <c r="F75" s="193"/>
      <c r="G75" s="25"/>
      <c r="H75" s="25"/>
      <c r="I75" s="92"/>
      <c r="J75" s="93"/>
      <c r="K75" s="94"/>
      <c r="L75" s="24"/>
      <c r="M75" s="25"/>
      <c r="N75" s="53"/>
      <c r="O75" s="95"/>
      <c r="P75" s="94"/>
      <c r="Q75" s="24"/>
      <c r="R75" s="25"/>
      <c r="S75" s="96"/>
      <c r="T75" s="95"/>
      <c r="U75" s="94"/>
      <c r="V75" s="24"/>
      <c r="W75" s="25"/>
      <c r="X75" s="53"/>
      <c r="Y75" s="95"/>
      <c r="Z75" s="94"/>
      <c r="AA75" s="24"/>
      <c r="AB75" s="27"/>
      <c r="AC75" s="56"/>
      <c r="AD75" s="95"/>
      <c r="AE75" s="94"/>
      <c r="AF75" s="24"/>
      <c r="AG75" s="97"/>
      <c r="AH75" s="98"/>
      <c r="AI75" s="193"/>
    </row>
    <row r="76" spans="1:35" s="28" customFormat="1" ht="12.75">
      <c r="A76" s="58"/>
      <c r="B76" s="122"/>
      <c r="C76" s="183"/>
      <c r="D76" s="206"/>
      <c r="E76" s="207"/>
      <c r="F76" s="193"/>
      <c r="G76" s="25"/>
      <c r="H76" s="25"/>
      <c r="I76" s="92"/>
      <c r="J76" s="93"/>
      <c r="K76" s="94"/>
      <c r="L76" s="24"/>
      <c r="M76" s="25"/>
      <c r="N76" s="53"/>
      <c r="O76" s="95"/>
      <c r="P76" s="94"/>
      <c r="Q76" s="24"/>
      <c r="R76" s="25"/>
      <c r="S76" s="96"/>
      <c r="T76" s="95"/>
      <c r="U76" s="94"/>
      <c r="V76" s="24"/>
      <c r="W76" s="25"/>
      <c r="X76" s="53"/>
      <c r="Y76" s="95"/>
      <c r="Z76" s="94"/>
      <c r="AA76" s="24"/>
      <c r="AB76" s="27"/>
      <c r="AC76" s="56"/>
      <c r="AD76" s="95"/>
      <c r="AE76" s="94"/>
      <c r="AF76" s="24"/>
      <c r="AG76" s="97"/>
      <c r="AH76" s="98"/>
      <c r="AI76" s="193"/>
    </row>
    <row r="77" spans="1:35" s="28" customFormat="1" ht="38.25">
      <c r="A77" s="143" t="s">
        <v>100</v>
      </c>
      <c r="B77" s="144" t="str">
        <f>B67</f>
        <v>1 раз в год до 15.10.</v>
      </c>
      <c r="C77" s="183" t="s">
        <v>287</v>
      </c>
      <c r="D77" s="206" t="str">
        <f>D75</f>
        <v>12 месяцев</v>
      </c>
      <c r="E77" s="207" t="s">
        <v>336</v>
      </c>
      <c r="F77" s="193"/>
      <c r="G77" s="25"/>
      <c r="H77" s="25"/>
      <c r="I77" s="92"/>
      <c r="J77" s="93"/>
      <c r="K77" s="94"/>
      <c r="L77" s="24"/>
      <c r="M77" s="25"/>
      <c r="N77" s="53"/>
      <c r="O77" s="95"/>
      <c r="P77" s="94"/>
      <c r="Q77" s="24"/>
      <c r="R77" s="25"/>
      <c r="S77" s="96"/>
      <c r="T77" s="95"/>
      <c r="U77" s="94"/>
      <c r="V77" s="24"/>
      <c r="W77" s="25"/>
      <c r="X77" s="53"/>
      <c r="Y77" s="95"/>
      <c r="Z77" s="94"/>
      <c r="AA77" s="24"/>
      <c r="AB77" s="27"/>
      <c r="AC77" s="56"/>
      <c r="AD77" s="95"/>
      <c r="AE77" s="94"/>
      <c r="AF77" s="24"/>
      <c r="AG77" s="97"/>
      <c r="AH77" s="98"/>
      <c r="AI77" s="193"/>
    </row>
    <row r="78" spans="1:35" s="28" customFormat="1" ht="12.75">
      <c r="A78" s="254" t="s">
        <v>7</v>
      </c>
      <c r="B78" s="137"/>
      <c r="C78" s="183"/>
      <c r="D78" s="206"/>
      <c r="E78" s="207"/>
      <c r="F78" s="193"/>
      <c r="G78" s="25"/>
      <c r="H78" s="25"/>
      <c r="I78" s="92"/>
      <c r="J78" s="93"/>
      <c r="K78" s="94"/>
      <c r="L78" s="24"/>
      <c r="M78" s="25"/>
      <c r="N78" s="53"/>
      <c r="O78" s="95"/>
      <c r="P78" s="94"/>
      <c r="Q78" s="24"/>
      <c r="R78" s="25"/>
      <c r="S78" s="96"/>
      <c r="T78" s="95"/>
      <c r="U78" s="94"/>
      <c r="V78" s="24"/>
      <c r="W78" s="25"/>
      <c r="X78" s="53"/>
      <c r="Y78" s="95"/>
      <c r="Z78" s="94"/>
      <c r="AA78" s="24"/>
      <c r="AB78" s="27"/>
      <c r="AC78" s="56"/>
      <c r="AD78" s="95"/>
      <c r="AE78" s="94"/>
      <c r="AF78" s="24"/>
      <c r="AG78" s="97"/>
      <c r="AH78" s="98"/>
      <c r="AI78" s="193"/>
    </row>
    <row r="79" spans="1:35" s="28" customFormat="1" ht="38.25">
      <c r="A79" s="120" t="s">
        <v>254</v>
      </c>
      <c r="B79" s="57" t="s">
        <v>250</v>
      </c>
      <c r="C79" s="183" t="s">
        <v>286</v>
      </c>
      <c r="D79" s="206" t="str">
        <f>D77</f>
        <v>12 месяцев</v>
      </c>
      <c r="E79" s="207" t="s">
        <v>274</v>
      </c>
      <c r="F79" s="193"/>
      <c r="G79" s="25"/>
      <c r="H79" s="25"/>
      <c r="I79" s="92"/>
      <c r="J79" s="93"/>
      <c r="K79" s="94"/>
      <c r="L79" s="24"/>
      <c r="M79" s="25"/>
      <c r="N79" s="53"/>
      <c r="O79" s="95"/>
      <c r="P79" s="94"/>
      <c r="Q79" s="24"/>
      <c r="R79" s="25"/>
      <c r="S79" s="96"/>
      <c r="T79" s="95"/>
      <c r="U79" s="94"/>
      <c r="V79" s="24"/>
      <c r="W79" s="25"/>
      <c r="X79" s="53"/>
      <c r="Y79" s="95"/>
      <c r="Z79" s="94"/>
      <c r="AA79" s="24"/>
      <c r="AB79" s="27"/>
      <c r="AC79" s="56"/>
      <c r="AD79" s="95"/>
      <c r="AE79" s="94"/>
      <c r="AF79" s="24"/>
      <c r="AG79" s="97"/>
      <c r="AH79" s="98"/>
      <c r="AI79" s="193"/>
    </row>
    <row r="80" spans="1:35" s="28" customFormat="1" ht="38.25">
      <c r="A80" s="133" t="s">
        <v>8</v>
      </c>
      <c r="B80" s="128" t="str">
        <f>B75</f>
        <v>1 раз в 5 лет</v>
      </c>
      <c r="C80" s="183" t="s">
        <v>286</v>
      </c>
      <c r="D80" s="206" t="str">
        <f>D79</f>
        <v>12 месяцев</v>
      </c>
      <c r="E80" s="207" t="s">
        <v>337</v>
      </c>
      <c r="F80" s="193"/>
      <c r="G80" s="25"/>
      <c r="H80" s="25"/>
      <c r="I80" s="92"/>
      <c r="J80" s="93"/>
      <c r="K80" s="94"/>
      <c r="L80" s="24"/>
      <c r="M80" s="25"/>
      <c r="N80" s="53"/>
      <c r="O80" s="95"/>
      <c r="P80" s="94"/>
      <c r="Q80" s="24"/>
      <c r="R80" s="25"/>
      <c r="S80" s="96"/>
      <c r="T80" s="95"/>
      <c r="U80" s="94"/>
      <c r="V80" s="24"/>
      <c r="W80" s="25"/>
      <c r="X80" s="53"/>
      <c r="Y80" s="95"/>
      <c r="Z80" s="94"/>
      <c r="AA80" s="24"/>
      <c r="AB80" s="27"/>
      <c r="AC80" s="56"/>
      <c r="AD80" s="95"/>
      <c r="AE80" s="94"/>
      <c r="AF80" s="24"/>
      <c r="AG80" s="97"/>
      <c r="AH80" s="98"/>
      <c r="AI80" s="193"/>
    </row>
    <row r="81" spans="1:35" s="28" customFormat="1" ht="38.25">
      <c r="A81" s="133" t="s">
        <v>15</v>
      </c>
      <c r="B81" s="128" t="str">
        <f>B67</f>
        <v>1 раз в год до 15.10.</v>
      </c>
      <c r="C81" s="183" t="s">
        <v>286</v>
      </c>
      <c r="D81" s="206" t="str">
        <f>D79</f>
        <v>12 месяцев</v>
      </c>
      <c r="E81" s="207" t="str">
        <f>E80</f>
        <v>нзнос более 60%</v>
      </c>
      <c r="F81" s="193"/>
      <c r="G81" s="25"/>
      <c r="H81" s="25"/>
      <c r="I81" s="92"/>
      <c r="J81" s="93"/>
      <c r="K81" s="94"/>
      <c r="L81" s="24"/>
      <c r="M81" s="25"/>
      <c r="N81" s="53"/>
      <c r="O81" s="95"/>
      <c r="P81" s="94"/>
      <c r="Q81" s="24"/>
      <c r="R81" s="25"/>
      <c r="S81" s="96"/>
      <c r="T81" s="95"/>
      <c r="U81" s="94"/>
      <c r="V81" s="24"/>
      <c r="W81" s="25"/>
      <c r="X81" s="53"/>
      <c r="Y81" s="95"/>
      <c r="Z81" s="94"/>
      <c r="AA81" s="24"/>
      <c r="AB81" s="27"/>
      <c r="AC81" s="56"/>
      <c r="AD81" s="95"/>
      <c r="AE81" s="94"/>
      <c r="AF81" s="24"/>
      <c r="AG81" s="97"/>
      <c r="AH81" s="98"/>
      <c r="AI81" s="193"/>
    </row>
    <row r="82" spans="1:35" s="28" customFormat="1" ht="38.25">
      <c r="A82" s="133" t="s">
        <v>102</v>
      </c>
      <c r="B82" s="128" t="str">
        <f>B67</f>
        <v>1 раз в год до 15.10.</v>
      </c>
      <c r="C82" s="183" t="s">
        <v>286</v>
      </c>
      <c r="D82" s="206" t="str">
        <f>D80</f>
        <v>12 месяцев</v>
      </c>
      <c r="E82" s="207" t="str">
        <f>E80</f>
        <v>нзнос более 60%</v>
      </c>
      <c r="F82" s="193"/>
      <c r="G82" s="25"/>
      <c r="H82" s="25"/>
      <c r="I82" s="92"/>
      <c r="J82" s="93"/>
      <c r="K82" s="94"/>
      <c r="L82" s="24"/>
      <c r="M82" s="25"/>
      <c r="N82" s="53"/>
      <c r="O82" s="95"/>
      <c r="P82" s="94"/>
      <c r="Q82" s="24"/>
      <c r="R82" s="25"/>
      <c r="S82" s="96"/>
      <c r="T82" s="95"/>
      <c r="U82" s="94"/>
      <c r="V82" s="24"/>
      <c r="W82" s="25"/>
      <c r="X82" s="53"/>
      <c r="Y82" s="95"/>
      <c r="Z82" s="94"/>
      <c r="AA82" s="24"/>
      <c r="AB82" s="27"/>
      <c r="AC82" s="56"/>
      <c r="AD82" s="95"/>
      <c r="AE82" s="94"/>
      <c r="AF82" s="24"/>
      <c r="AG82" s="97"/>
      <c r="AH82" s="98"/>
      <c r="AI82" s="193"/>
    </row>
    <row r="83" spans="1:35" s="28" customFormat="1" ht="38.25">
      <c r="A83" s="120" t="s">
        <v>28</v>
      </c>
      <c r="B83" s="57" t="str">
        <f>B75</f>
        <v>1 раз в 5 лет</v>
      </c>
      <c r="C83" s="183" t="s">
        <v>286</v>
      </c>
      <c r="D83" s="206" t="str">
        <f>D82</f>
        <v>12 месяцев</v>
      </c>
      <c r="E83" s="207" t="s">
        <v>338</v>
      </c>
      <c r="F83" s="193"/>
      <c r="G83" s="25"/>
      <c r="H83" s="25"/>
      <c r="I83" s="92"/>
      <c r="J83" s="93"/>
      <c r="K83" s="94"/>
      <c r="L83" s="24"/>
      <c r="M83" s="25"/>
      <c r="N83" s="53"/>
      <c r="O83" s="95"/>
      <c r="P83" s="94"/>
      <c r="Q83" s="24"/>
      <c r="R83" s="25"/>
      <c r="S83" s="96"/>
      <c r="T83" s="95"/>
      <c r="U83" s="94"/>
      <c r="V83" s="24"/>
      <c r="W83" s="25"/>
      <c r="X83" s="53"/>
      <c r="Y83" s="95"/>
      <c r="Z83" s="94"/>
      <c r="AA83" s="24"/>
      <c r="AB83" s="27"/>
      <c r="AC83" s="56"/>
      <c r="AD83" s="95"/>
      <c r="AE83" s="94"/>
      <c r="AF83" s="24"/>
      <c r="AG83" s="97"/>
      <c r="AH83" s="98"/>
      <c r="AI83" s="193"/>
    </row>
    <row r="84" spans="1:35" s="28" customFormat="1" ht="25.5">
      <c r="A84" s="133" t="s">
        <v>164</v>
      </c>
      <c r="B84" s="128" t="str">
        <f>B67</f>
        <v>1 раз в год до 15.10.</v>
      </c>
      <c r="C84" s="183" t="s">
        <v>288</v>
      </c>
      <c r="D84" s="215" t="s">
        <v>339</v>
      </c>
      <c r="E84" s="207" t="s">
        <v>340</v>
      </c>
      <c r="F84" s="193"/>
      <c r="G84" s="25"/>
      <c r="H84" s="25"/>
      <c r="I84" s="92"/>
      <c r="J84" s="93"/>
      <c r="K84" s="94"/>
      <c r="L84" s="24"/>
      <c r="M84" s="25"/>
      <c r="N84" s="53"/>
      <c r="O84" s="95"/>
      <c r="P84" s="94"/>
      <c r="Q84" s="24"/>
      <c r="R84" s="25"/>
      <c r="S84" s="96"/>
      <c r="T84" s="95"/>
      <c r="U84" s="94"/>
      <c r="V84" s="24"/>
      <c r="W84" s="25"/>
      <c r="X84" s="53"/>
      <c r="Y84" s="95"/>
      <c r="Z84" s="94"/>
      <c r="AA84" s="24"/>
      <c r="AB84" s="27"/>
      <c r="AC84" s="56"/>
      <c r="AD84" s="95"/>
      <c r="AE84" s="94"/>
      <c r="AF84" s="24"/>
      <c r="AG84" s="97"/>
      <c r="AH84" s="98"/>
      <c r="AI84" s="193"/>
    </row>
    <row r="85" spans="1:35" s="28" customFormat="1" ht="12.75">
      <c r="A85" s="256" t="s">
        <v>341</v>
      </c>
      <c r="B85" s="119"/>
      <c r="C85" s="183"/>
      <c r="D85" s="206"/>
      <c r="E85" s="207"/>
      <c r="F85" s="193"/>
      <c r="G85" s="25"/>
      <c r="H85" s="25"/>
      <c r="I85" s="92"/>
      <c r="J85" s="93"/>
      <c r="K85" s="94"/>
      <c r="L85" s="24"/>
      <c r="M85" s="25"/>
      <c r="N85" s="53"/>
      <c r="O85" s="95"/>
      <c r="P85" s="94"/>
      <c r="Q85" s="24"/>
      <c r="R85" s="25"/>
      <c r="S85" s="96"/>
      <c r="T85" s="95"/>
      <c r="U85" s="94"/>
      <c r="V85" s="24"/>
      <c r="W85" s="25"/>
      <c r="X85" s="53"/>
      <c r="Y85" s="95"/>
      <c r="Z85" s="94"/>
      <c r="AA85" s="24"/>
      <c r="AB85" s="27"/>
      <c r="AC85" s="56"/>
      <c r="AD85" s="95"/>
      <c r="AE85" s="94"/>
      <c r="AF85" s="24"/>
      <c r="AG85" s="97"/>
      <c r="AH85" s="98"/>
      <c r="AI85" s="193"/>
    </row>
    <row r="86" spans="1:35" s="28" customFormat="1" ht="38.25">
      <c r="A86" s="133" t="s">
        <v>145</v>
      </c>
      <c r="B86" s="128" t="str">
        <f>B82</f>
        <v>1 раз в год до 15.10.</v>
      </c>
      <c r="C86" s="183" t="s">
        <v>286</v>
      </c>
      <c r="D86" s="206" t="str">
        <f>D83</f>
        <v>12 месяцев</v>
      </c>
      <c r="E86" s="207" t="str">
        <f>E83</f>
        <v>наличие дефектов</v>
      </c>
      <c r="F86" s="193"/>
      <c r="G86" s="25"/>
      <c r="H86" s="25"/>
      <c r="I86" s="92"/>
      <c r="J86" s="93"/>
      <c r="K86" s="94"/>
      <c r="L86" s="24"/>
      <c r="M86" s="25"/>
      <c r="N86" s="53"/>
      <c r="O86" s="95"/>
      <c r="P86" s="94"/>
      <c r="Q86" s="24"/>
      <c r="R86" s="25"/>
      <c r="S86" s="96"/>
      <c r="T86" s="95"/>
      <c r="U86" s="94"/>
      <c r="V86" s="24"/>
      <c r="W86" s="25"/>
      <c r="X86" s="53"/>
      <c r="Y86" s="95"/>
      <c r="Z86" s="94"/>
      <c r="AA86" s="24"/>
      <c r="AB86" s="27"/>
      <c r="AC86" s="56"/>
      <c r="AD86" s="95"/>
      <c r="AE86" s="94"/>
      <c r="AF86" s="24"/>
      <c r="AG86" s="97"/>
      <c r="AH86" s="98"/>
      <c r="AI86" s="193"/>
    </row>
    <row r="87" spans="1:35" s="28" customFormat="1" ht="38.25">
      <c r="A87" s="133" t="s">
        <v>321</v>
      </c>
      <c r="B87" s="128" t="str">
        <f>B86</f>
        <v>1 раз в год до 15.10.</v>
      </c>
      <c r="C87" s="183" t="s">
        <v>286</v>
      </c>
      <c r="D87" s="206" t="str">
        <f>D86</f>
        <v>12 месяцев</v>
      </c>
      <c r="E87" s="215" t="str">
        <f>E86</f>
        <v>наличие дефектов</v>
      </c>
      <c r="F87" s="193"/>
      <c r="G87" s="25"/>
      <c r="H87" s="25"/>
      <c r="I87" s="92"/>
      <c r="J87" s="93"/>
      <c r="K87" s="94"/>
      <c r="L87" s="24"/>
      <c r="M87" s="25"/>
      <c r="N87" s="53"/>
      <c r="O87" s="95"/>
      <c r="P87" s="94"/>
      <c r="Q87" s="24"/>
      <c r="R87" s="25"/>
      <c r="S87" s="96"/>
      <c r="T87" s="95"/>
      <c r="U87" s="94"/>
      <c r="V87" s="24"/>
      <c r="W87" s="25"/>
      <c r="X87" s="53"/>
      <c r="Y87" s="95"/>
      <c r="Z87" s="94"/>
      <c r="AA87" s="24"/>
      <c r="AB87" s="27"/>
      <c r="AC87" s="56"/>
      <c r="AD87" s="95"/>
      <c r="AE87" s="94"/>
      <c r="AF87" s="24"/>
      <c r="AG87" s="97"/>
      <c r="AH87" s="98"/>
      <c r="AI87" s="193"/>
    </row>
    <row r="88" spans="1:35" s="28" customFormat="1" ht="38.25">
      <c r="A88" s="133" t="s">
        <v>9</v>
      </c>
      <c r="B88" s="128" t="str">
        <f>B87</f>
        <v>1 раз в год до 15.10.</v>
      </c>
      <c r="C88" s="183" t="s">
        <v>286</v>
      </c>
      <c r="D88" s="206" t="str">
        <f>D87</f>
        <v>12 месяцев</v>
      </c>
      <c r="E88" s="215" t="str">
        <f>E87</f>
        <v>наличие дефектов</v>
      </c>
      <c r="F88" s="193"/>
      <c r="G88" s="25"/>
      <c r="H88" s="25"/>
      <c r="I88" s="92"/>
      <c r="J88" s="93"/>
      <c r="K88" s="94"/>
      <c r="L88" s="24"/>
      <c r="M88" s="25"/>
      <c r="N88" s="53"/>
      <c r="O88" s="95"/>
      <c r="P88" s="94"/>
      <c r="Q88" s="24"/>
      <c r="R88" s="25"/>
      <c r="S88" s="96"/>
      <c r="T88" s="95"/>
      <c r="U88" s="94"/>
      <c r="V88" s="24"/>
      <c r="W88" s="25"/>
      <c r="X88" s="53"/>
      <c r="Y88" s="95"/>
      <c r="Z88" s="94"/>
      <c r="AA88" s="24"/>
      <c r="AB88" s="27"/>
      <c r="AC88" s="56"/>
      <c r="AD88" s="95"/>
      <c r="AE88" s="94"/>
      <c r="AF88" s="24"/>
      <c r="AG88" s="97"/>
      <c r="AH88" s="98"/>
      <c r="AI88" s="193"/>
    </row>
    <row r="89" spans="1:35" s="28" customFormat="1" ht="38.25">
      <c r="A89" s="133" t="s">
        <v>101</v>
      </c>
      <c r="B89" s="128"/>
      <c r="C89" s="183" t="s">
        <v>286</v>
      </c>
      <c r="D89" s="206" t="str">
        <f>D88</f>
        <v>12 месяцев</v>
      </c>
      <c r="E89" s="207" t="s">
        <v>322</v>
      </c>
      <c r="F89" s="193"/>
      <c r="G89" s="25"/>
      <c r="H89" s="25"/>
      <c r="I89" s="92"/>
      <c r="J89" s="93"/>
      <c r="K89" s="94"/>
      <c r="L89" s="24"/>
      <c r="M89" s="25"/>
      <c r="N89" s="53"/>
      <c r="O89" s="95"/>
      <c r="P89" s="94"/>
      <c r="Q89" s="24"/>
      <c r="R89" s="25"/>
      <c r="S89" s="96"/>
      <c r="T89" s="95"/>
      <c r="U89" s="94"/>
      <c r="V89" s="24"/>
      <c r="W89" s="25"/>
      <c r="X89" s="53"/>
      <c r="Y89" s="95"/>
      <c r="Z89" s="94"/>
      <c r="AA89" s="24"/>
      <c r="AB89" s="27"/>
      <c r="AC89" s="56"/>
      <c r="AD89" s="95"/>
      <c r="AE89" s="94"/>
      <c r="AF89" s="24"/>
      <c r="AG89" s="97"/>
      <c r="AH89" s="98"/>
      <c r="AI89" s="193"/>
    </row>
    <row r="90" spans="1:35" s="28" customFormat="1" ht="15.75" thickBot="1">
      <c r="A90" s="257" t="s">
        <v>10</v>
      </c>
      <c r="B90" s="141"/>
      <c r="C90" s="183"/>
      <c r="D90" s="206"/>
      <c r="E90" s="207"/>
      <c r="F90" s="193"/>
      <c r="G90" s="25"/>
      <c r="H90" s="25"/>
      <c r="I90" s="92"/>
      <c r="J90" s="93"/>
      <c r="K90" s="94"/>
      <c r="L90" s="24"/>
      <c r="M90" s="25"/>
      <c r="N90" s="53"/>
      <c r="O90" s="95"/>
      <c r="P90" s="94"/>
      <c r="Q90" s="24"/>
      <c r="R90" s="25"/>
      <c r="S90" s="96"/>
      <c r="T90" s="95"/>
      <c r="U90" s="94"/>
      <c r="V90" s="24"/>
      <c r="W90" s="25"/>
      <c r="X90" s="53"/>
      <c r="Y90" s="95"/>
      <c r="Z90" s="94"/>
      <c r="AA90" s="24"/>
      <c r="AB90" s="27"/>
      <c r="AC90" s="56"/>
      <c r="AD90" s="95"/>
      <c r="AE90" s="94"/>
      <c r="AF90" s="24"/>
      <c r="AG90" s="97"/>
      <c r="AH90" s="98"/>
      <c r="AI90" s="193"/>
    </row>
    <row r="91" spans="1:35" s="28" customFormat="1" ht="38.25">
      <c r="A91" s="38" t="s">
        <v>372</v>
      </c>
      <c r="B91" s="19" t="s">
        <v>247</v>
      </c>
      <c r="C91" s="183" t="s">
        <v>290</v>
      </c>
      <c r="D91" s="206" t="str">
        <f>D89</f>
        <v>12 месяцев</v>
      </c>
      <c r="E91" s="207" t="s">
        <v>342</v>
      </c>
      <c r="F91" s="193"/>
      <c r="G91" s="25"/>
      <c r="H91" s="25"/>
      <c r="I91" s="92"/>
      <c r="J91" s="93"/>
      <c r="K91" s="94"/>
      <c r="L91" s="24"/>
      <c r="M91" s="25"/>
      <c r="N91" s="53"/>
      <c r="O91" s="95"/>
      <c r="P91" s="94"/>
      <c r="Q91" s="24"/>
      <c r="R91" s="25"/>
      <c r="S91" s="96"/>
      <c r="T91" s="95"/>
      <c r="U91" s="94"/>
      <c r="V91" s="24"/>
      <c r="W91" s="25"/>
      <c r="X91" s="53"/>
      <c r="Y91" s="95"/>
      <c r="Z91" s="94"/>
      <c r="AA91" s="24"/>
      <c r="AB91" s="27"/>
      <c r="AC91" s="56"/>
      <c r="AD91" s="95"/>
      <c r="AE91" s="94"/>
      <c r="AF91" s="24"/>
      <c r="AG91" s="97"/>
      <c r="AH91" s="98"/>
      <c r="AI91" s="193"/>
    </row>
    <row r="92" spans="1:35" s="28" customFormat="1" ht="38.25">
      <c r="A92" s="120" t="s">
        <v>373</v>
      </c>
      <c r="B92" s="57" t="str">
        <f>B91</f>
        <v>до 31.12.</v>
      </c>
      <c r="C92" s="183" t="s">
        <v>290</v>
      </c>
      <c r="D92" s="206" t="str">
        <f>D91</f>
        <v>12 месяцев</v>
      </c>
      <c r="E92" s="207" t="str">
        <f>E91</f>
        <v>при отсутствии либо износе более 60%</v>
      </c>
      <c r="F92" s="193"/>
      <c r="G92" s="25"/>
      <c r="H92" s="25"/>
      <c r="I92" s="92"/>
      <c r="J92" s="93"/>
      <c r="K92" s="94"/>
      <c r="L92" s="24"/>
      <c r="M92" s="25"/>
      <c r="N92" s="53"/>
      <c r="O92" s="95"/>
      <c r="P92" s="94"/>
      <c r="Q92" s="24"/>
      <c r="R92" s="25"/>
      <c r="S92" s="96"/>
      <c r="T92" s="95"/>
      <c r="U92" s="94"/>
      <c r="V92" s="24"/>
      <c r="W92" s="25"/>
      <c r="X92" s="53"/>
      <c r="Y92" s="95"/>
      <c r="Z92" s="94"/>
      <c r="AA92" s="24"/>
      <c r="AB92" s="27"/>
      <c r="AC92" s="56"/>
      <c r="AD92" s="95"/>
      <c r="AE92" s="94"/>
      <c r="AF92" s="24"/>
      <c r="AG92" s="97"/>
      <c r="AH92" s="98"/>
      <c r="AI92" s="193"/>
    </row>
    <row r="93" spans="1:35" s="28" customFormat="1" ht="38.25">
      <c r="A93" s="120" t="s">
        <v>188</v>
      </c>
      <c r="B93" s="57" t="str">
        <f>B92</f>
        <v>до 31.12.</v>
      </c>
      <c r="C93" s="183" t="s">
        <v>290</v>
      </c>
      <c r="D93" s="206" t="str">
        <f>D92</f>
        <v>12 месяцев</v>
      </c>
      <c r="E93" s="207" t="str">
        <f>E92</f>
        <v>при отсутствии либо износе более 60%</v>
      </c>
      <c r="F93" s="193"/>
      <c r="G93" s="25"/>
      <c r="H93" s="25"/>
      <c r="I93" s="92"/>
      <c r="J93" s="93"/>
      <c r="K93" s="94"/>
      <c r="L93" s="24"/>
      <c r="M93" s="25"/>
      <c r="N93" s="53"/>
      <c r="O93" s="95"/>
      <c r="P93" s="94"/>
      <c r="Q93" s="24"/>
      <c r="R93" s="25"/>
      <c r="S93" s="96"/>
      <c r="T93" s="95"/>
      <c r="U93" s="94"/>
      <c r="V93" s="24"/>
      <c r="W93" s="25"/>
      <c r="X93" s="53"/>
      <c r="Y93" s="95"/>
      <c r="Z93" s="94"/>
      <c r="AA93" s="24"/>
      <c r="AB93" s="27"/>
      <c r="AC93" s="56"/>
      <c r="AD93" s="95"/>
      <c r="AE93" s="94"/>
      <c r="AF93" s="24"/>
      <c r="AG93" s="97"/>
      <c r="AH93" s="98"/>
      <c r="AI93" s="193"/>
    </row>
    <row r="94" spans="1:35" s="28" customFormat="1" ht="25.5">
      <c r="A94" s="120" t="s">
        <v>11</v>
      </c>
      <c r="B94" s="57" t="str">
        <f>B88</f>
        <v>1 раз в год до 15.10.</v>
      </c>
      <c r="C94" s="183" t="s">
        <v>291</v>
      </c>
      <c r="D94" s="206" t="str">
        <f>D93</f>
        <v>12 месяцев</v>
      </c>
      <c r="E94" s="207" t="s">
        <v>343</v>
      </c>
      <c r="F94" s="193"/>
      <c r="G94" s="25"/>
      <c r="H94" s="25"/>
      <c r="I94" s="92"/>
      <c r="J94" s="93"/>
      <c r="K94" s="94"/>
      <c r="L94" s="24"/>
      <c r="M94" s="25"/>
      <c r="N94" s="53"/>
      <c r="O94" s="95"/>
      <c r="P94" s="94"/>
      <c r="Q94" s="24"/>
      <c r="R94" s="25"/>
      <c r="S94" s="96"/>
      <c r="T94" s="95"/>
      <c r="U94" s="94"/>
      <c r="V94" s="24"/>
      <c r="W94" s="25"/>
      <c r="X94" s="53"/>
      <c r="Y94" s="95"/>
      <c r="Z94" s="94"/>
      <c r="AA94" s="24"/>
      <c r="AB94" s="27"/>
      <c r="AC94" s="56"/>
      <c r="AD94" s="95"/>
      <c r="AE94" s="94"/>
      <c r="AF94" s="24"/>
      <c r="AG94" s="97"/>
      <c r="AH94" s="98"/>
      <c r="AI94" s="193"/>
    </row>
    <row r="95" spans="1:35" s="28" customFormat="1" ht="38.25">
      <c r="A95" s="120" t="s">
        <v>12</v>
      </c>
      <c r="B95" s="57" t="str">
        <f>B94</f>
        <v>1 раз в год до 15.10.</v>
      </c>
      <c r="C95" s="183" t="s">
        <v>286</v>
      </c>
      <c r="D95" s="206" t="str">
        <f>D94</f>
        <v>12 месяцев</v>
      </c>
      <c r="E95" s="207" t="s">
        <v>344</v>
      </c>
      <c r="F95" s="193"/>
      <c r="G95" s="25"/>
      <c r="H95" s="25"/>
      <c r="I95" s="92"/>
      <c r="J95" s="93"/>
      <c r="K95" s="94"/>
      <c r="L95" s="24"/>
      <c r="M95" s="25"/>
      <c r="N95" s="53"/>
      <c r="O95" s="95"/>
      <c r="P95" s="94"/>
      <c r="Q95" s="24"/>
      <c r="R95" s="25"/>
      <c r="S95" s="96"/>
      <c r="T95" s="95"/>
      <c r="U95" s="94"/>
      <c r="V95" s="24"/>
      <c r="W95" s="25"/>
      <c r="X95" s="53"/>
      <c r="Y95" s="95"/>
      <c r="Z95" s="94"/>
      <c r="AA95" s="24"/>
      <c r="AB95" s="27"/>
      <c r="AC95" s="56"/>
      <c r="AD95" s="95"/>
      <c r="AE95" s="94"/>
      <c r="AF95" s="24"/>
      <c r="AG95" s="97"/>
      <c r="AH95" s="98"/>
      <c r="AI95" s="193"/>
    </row>
    <row r="96" spans="1:35" s="28" customFormat="1" ht="38.25">
      <c r="A96" s="133" t="s">
        <v>74</v>
      </c>
      <c r="B96" s="57" t="str">
        <f>B93</f>
        <v>до 31.12.</v>
      </c>
      <c r="C96" s="183" t="s">
        <v>286</v>
      </c>
      <c r="D96" s="206" t="str">
        <f>D95</f>
        <v>12 месяцев</v>
      </c>
      <c r="E96" s="207" t="s">
        <v>335</v>
      </c>
      <c r="F96" s="193"/>
      <c r="G96" s="25"/>
      <c r="H96" s="25"/>
      <c r="I96" s="92"/>
      <c r="J96" s="93"/>
      <c r="K96" s="94"/>
      <c r="L96" s="24"/>
      <c r="M96" s="25"/>
      <c r="N96" s="53"/>
      <c r="O96" s="95"/>
      <c r="P96" s="94"/>
      <c r="Q96" s="24"/>
      <c r="R96" s="25"/>
      <c r="S96" s="96"/>
      <c r="T96" s="95"/>
      <c r="U96" s="94"/>
      <c r="V96" s="24"/>
      <c r="W96" s="25"/>
      <c r="X96" s="53"/>
      <c r="Y96" s="95"/>
      <c r="Z96" s="94"/>
      <c r="AA96" s="24"/>
      <c r="AB96" s="27"/>
      <c r="AC96" s="56"/>
      <c r="AD96" s="95"/>
      <c r="AE96" s="94"/>
      <c r="AF96" s="24"/>
      <c r="AG96" s="97"/>
      <c r="AH96" s="98"/>
      <c r="AI96" s="193"/>
    </row>
    <row r="97" spans="1:35" s="28" customFormat="1" ht="39" thickBot="1">
      <c r="A97" s="187" t="s">
        <v>292</v>
      </c>
      <c r="B97" s="57" t="str">
        <f>B106</f>
        <v>по мере необходимости</v>
      </c>
      <c r="C97" s="183" t="s">
        <v>286</v>
      </c>
      <c r="D97" s="208" t="str">
        <f>D96</f>
        <v>12 месяцев</v>
      </c>
      <c r="E97" s="209" t="str">
        <f>E96</f>
        <v>износ более 60%</v>
      </c>
      <c r="F97" s="194"/>
      <c r="G97" s="25"/>
      <c r="H97" s="25"/>
      <c r="I97" s="92"/>
      <c r="J97" s="93"/>
      <c r="K97" s="94"/>
      <c r="L97" s="24"/>
      <c r="M97" s="25"/>
      <c r="N97" s="53"/>
      <c r="O97" s="95"/>
      <c r="P97" s="94"/>
      <c r="Q97" s="24"/>
      <c r="R97" s="25"/>
      <c r="S97" s="96"/>
      <c r="T97" s="95"/>
      <c r="U97" s="94"/>
      <c r="V97" s="24"/>
      <c r="W97" s="25"/>
      <c r="X97" s="53"/>
      <c r="Y97" s="95"/>
      <c r="Z97" s="94"/>
      <c r="AA97" s="24"/>
      <c r="AB97" s="27"/>
      <c r="AC97" s="56"/>
      <c r="AD97" s="95"/>
      <c r="AE97" s="94"/>
      <c r="AF97" s="24"/>
      <c r="AG97" s="97"/>
      <c r="AH97" s="98"/>
      <c r="AI97" s="194"/>
    </row>
    <row r="98" spans="1:35" s="1" customFormat="1" ht="39" thickBot="1">
      <c r="A98" s="147" t="s">
        <v>74</v>
      </c>
      <c r="B98" s="19" t="str">
        <f>B97</f>
        <v>по мере необходимости</v>
      </c>
      <c r="C98" s="183" t="s">
        <v>286</v>
      </c>
      <c r="D98" s="154" t="str">
        <f>D97</f>
        <v>12 месяцев</v>
      </c>
      <c r="E98" s="153" t="str">
        <f>E97</f>
        <v>износ более 60%</v>
      </c>
      <c r="F98" s="192"/>
      <c r="G98" s="42"/>
      <c r="H98" s="42"/>
      <c r="I98" s="102"/>
      <c r="J98" s="73"/>
      <c r="K98" s="39"/>
      <c r="L98" s="39"/>
      <c r="M98" s="42"/>
      <c r="N98" s="54"/>
      <c r="O98" s="41"/>
      <c r="P98" s="39"/>
      <c r="Q98" s="43"/>
      <c r="R98" s="39"/>
      <c r="S98" s="44"/>
      <c r="T98" s="41"/>
      <c r="U98" s="39"/>
      <c r="V98" s="39"/>
      <c r="W98" s="42"/>
      <c r="X98" s="46"/>
      <c r="Y98" s="41"/>
      <c r="Z98" s="39"/>
      <c r="AA98" s="39"/>
      <c r="AB98" s="45"/>
      <c r="AC98" s="47"/>
      <c r="AD98" s="41"/>
      <c r="AE98" s="39"/>
      <c r="AF98" s="43"/>
      <c r="AG98" s="39"/>
      <c r="AH98" s="46"/>
      <c r="AI98" s="192"/>
    </row>
    <row r="99" spans="1:35" s="1" customFormat="1" ht="12" customHeight="1">
      <c r="A99" s="258" t="s">
        <v>26</v>
      </c>
      <c r="B99" s="19"/>
      <c r="C99" s="310" t="s">
        <v>293</v>
      </c>
      <c r="D99" s="311" t="s">
        <v>323</v>
      </c>
      <c r="E99" s="296" t="s">
        <v>346</v>
      </c>
      <c r="F99" s="298"/>
      <c r="G99" s="42"/>
      <c r="H99" s="42"/>
      <c r="I99" s="102"/>
      <c r="J99" s="73"/>
      <c r="K99" s="39"/>
      <c r="L99" s="39"/>
      <c r="M99" s="42"/>
      <c r="N99" s="54"/>
      <c r="O99" s="41"/>
      <c r="P99" s="39"/>
      <c r="Q99" s="43"/>
      <c r="R99" s="39"/>
      <c r="S99" s="44"/>
      <c r="T99" s="41"/>
      <c r="U99" s="39"/>
      <c r="V99" s="39"/>
      <c r="W99" s="42"/>
      <c r="X99" s="46"/>
      <c r="Y99" s="41"/>
      <c r="Z99" s="39"/>
      <c r="AA99" s="39"/>
      <c r="AB99" s="45"/>
      <c r="AC99" s="47"/>
      <c r="AD99" s="41"/>
      <c r="AE99" s="39"/>
      <c r="AF99" s="43"/>
      <c r="AG99" s="39"/>
      <c r="AH99" s="46"/>
      <c r="AI99" s="298"/>
    </row>
    <row r="100" spans="1:35" s="87" customFormat="1" ht="24" customHeight="1">
      <c r="A100" s="133" t="s">
        <v>345</v>
      </c>
      <c r="B100" s="128" t="s">
        <v>256</v>
      </c>
      <c r="C100" s="310"/>
      <c r="D100" s="312"/>
      <c r="E100" s="297"/>
      <c r="F100" s="299"/>
      <c r="G100" s="78"/>
      <c r="H100" s="78"/>
      <c r="I100" s="103"/>
      <c r="J100" s="76"/>
      <c r="K100" s="78"/>
      <c r="L100" s="77"/>
      <c r="M100" s="78"/>
      <c r="N100" s="79"/>
      <c r="O100" s="80"/>
      <c r="P100" s="78"/>
      <c r="Q100" s="81"/>
      <c r="R100" s="77"/>
      <c r="S100" s="82"/>
      <c r="T100" s="83"/>
      <c r="U100" s="78"/>
      <c r="V100" s="81"/>
      <c r="W100" s="78"/>
      <c r="X100" s="84"/>
      <c r="Y100" s="80"/>
      <c r="Z100" s="77"/>
      <c r="AA100" s="77"/>
      <c r="AB100" s="85"/>
      <c r="AC100" s="84"/>
      <c r="AD100" s="80"/>
      <c r="AE100" s="77"/>
      <c r="AF100" s="81"/>
      <c r="AG100" s="77"/>
      <c r="AH100" s="86"/>
      <c r="AI100" s="299"/>
    </row>
    <row r="101" spans="1:35" ht="12" customHeight="1">
      <c r="A101" s="308" t="s">
        <v>16</v>
      </c>
      <c r="B101" s="128" t="s">
        <v>256</v>
      </c>
      <c r="C101" s="310" t="s">
        <v>293</v>
      </c>
      <c r="D101" s="311" t="str">
        <f>D98</f>
        <v>12 месяцев</v>
      </c>
      <c r="E101" s="296" t="s">
        <v>274</v>
      </c>
      <c r="F101" s="191"/>
      <c r="G101" s="10"/>
      <c r="H101" s="10"/>
      <c r="I101" s="13"/>
      <c r="J101" s="20"/>
      <c r="K101" s="10"/>
      <c r="L101" s="5"/>
      <c r="M101" s="10"/>
      <c r="N101" s="14"/>
      <c r="O101" s="4"/>
      <c r="P101" s="10"/>
      <c r="Q101" s="11"/>
      <c r="R101" s="5"/>
      <c r="S101" s="31"/>
      <c r="T101" s="9"/>
      <c r="U101" s="10"/>
      <c r="V101" s="11"/>
      <c r="W101" s="10"/>
      <c r="X101" s="17"/>
      <c r="Y101" s="4"/>
      <c r="Z101" s="5"/>
      <c r="AA101" s="5"/>
      <c r="AB101" s="16"/>
      <c r="AC101" s="17"/>
      <c r="AD101" s="4"/>
      <c r="AE101" s="5"/>
      <c r="AF101" s="11"/>
      <c r="AG101" s="5"/>
      <c r="AH101" s="6"/>
      <c r="AI101" s="191"/>
    </row>
    <row r="102" spans="1:35" ht="27.75" customHeight="1">
      <c r="A102" s="309"/>
      <c r="B102" s="57" t="str">
        <f>B101</f>
        <v>до 30.05.</v>
      </c>
      <c r="C102" s="310"/>
      <c r="D102" s="312"/>
      <c r="E102" s="297"/>
      <c r="F102" s="191"/>
      <c r="G102" s="10"/>
      <c r="H102" s="10"/>
      <c r="I102" s="13"/>
      <c r="J102" s="20"/>
      <c r="K102" s="10"/>
      <c r="L102" s="5"/>
      <c r="M102" s="10"/>
      <c r="N102" s="14"/>
      <c r="O102" s="4"/>
      <c r="P102" s="10"/>
      <c r="Q102" s="11"/>
      <c r="R102" s="5"/>
      <c r="S102" s="31"/>
      <c r="T102" s="9"/>
      <c r="U102" s="10"/>
      <c r="V102" s="11"/>
      <c r="W102" s="10"/>
      <c r="X102" s="17"/>
      <c r="Y102" s="4"/>
      <c r="Z102" s="5"/>
      <c r="AA102" s="5"/>
      <c r="AB102" s="16"/>
      <c r="AC102" s="17"/>
      <c r="AD102" s="4"/>
      <c r="AE102" s="5"/>
      <c r="AF102" s="11"/>
      <c r="AG102" s="5"/>
      <c r="AH102" s="6"/>
      <c r="AI102" s="191"/>
    </row>
    <row r="103" spans="1:35" ht="42" customHeight="1">
      <c r="A103" s="133" t="s">
        <v>70</v>
      </c>
      <c r="B103" s="128" t="str">
        <f>B102</f>
        <v>до 30.05.</v>
      </c>
      <c r="C103" s="184" t="s">
        <v>294</v>
      </c>
      <c r="D103" s="88" t="str">
        <f>D101</f>
        <v>12 месяцев</v>
      </c>
      <c r="E103" s="210" t="s">
        <v>325</v>
      </c>
      <c r="F103" s="191"/>
      <c r="G103" s="10"/>
      <c r="H103" s="10"/>
      <c r="I103" s="13"/>
      <c r="J103" s="20"/>
      <c r="K103" s="10"/>
      <c r="L103" s="5"/>
      <c r="M103" s="10"/>
      <c r="N103" s="14"/>
      <c r="O103" s="4"/>
      <c r="P103" s="10"/>
      <c r="Q103" s="11"/>
      <c r="R103" s="5"/>
      <c r="S103" s="31"/>
      <c r="T103" s="9"/>
      <c r="U103" s="10"/>
      <c r="V103" s="11"/>
      <c r="W103" s="10"/>
      <c r="X103" s="17"/>
      <c r="Y103" s="4"/>
      <c r="Z103" s="5"/>
      <c r="AA103" s="5"/>
      <c r="AB103" s="16"/>
      <c r="AC103" s="17"/>
      <c r="AD103" s="4"/>
      <c r="AE103" s="5"/>
      <c r="AF103" s="11"/>
      <c r="AG103" s="5"/>
      <c r="AH103" s="6"/>
      <c r="AI103" s="191"/>
    </row>
    <row r="104" spans="1:35" ht="14.25" customHeight="1">
      <c r="A104" s="133" t="s">
        <v>166</v>
      </c>
      <c r="B104" s="128" t="str">
        <f>B103</f>
        <v>до 30.05.</v>
      </c>
      <c r="C104" s="184"/>
      <c r="D104" s="88" t="str">
        <f>D103</f>
        <v>12 месяцев</v>
      </c>
      <c r="E104" s="211" t="s">
        <v>324</v>
      </c>
      <c r="F104" s="191"/>
      <c r="G104" s="10"/>
      <c r="H104" s="10"/>
      <c r="I104" s="13"/>
      <c r="J104" s="20"/>
      <c r="K104" s="10"/>
      <c r="L104" s="5"/>
      <c r="M104" s="10"/>
      <c r="N104" s="14"/>
      <c r="O104" s="4"/>
      <c r="P104" s="10"/>
      <c r="Q104" s="11"/>
      <c r="R104" s="5"/>
      <c r="S104" s="31"/>
      <c r="T104" s="9"/>
      <c r="U104" s="10"/>
      <c r="V104" s="11"/>
      <c r="W104" s="10"/>
      <c r="X104" s="17"/>
      <c r="Y104" s="4"/>
      <c r="Z104" s="5"/>
      <c r="AA104" s="5"/>
      <c r="AB104" s="16"/>
      <c r="AC104" s="17"/>
      <c r="AD104" s="4"/>
      <c r="AE104" s="5"/>
      <c r="AF104" s="11"/>
      <c r="AG104" s="5"/>
      <c r="AH104" s="6"/>
      <c r="AI104" s="191"/>
    </row>
    <row r="105" spans="1:35" s="28" customFormat="1" ht="41.25" customHeight="1">
      <c r="A105" s="133" t="s">
        <v>97</v>
      </c>
      <c r="B105" s="128" t="s">
        <v>257</v>
      </c>
      <c r="C105" s="184" t="str">
        <f>C103</f>
        <v>Соответствие нормативным требованиям содержания жилфонда</v>
      </c>
      <c r="D105" s="95" t="str">
        <f>D103</f>
        <v>12 месяцев</v>
      </c>
      <c r="E105" s="161" t="s">
        <v>347</v>
      </c>
      <c r="F105" s="195"/>
      <c r="G105" s="25"/>
      <c r="H105" s="25"/>
      <c r="I105" s="92"/>
      <c r="J105" s="72">
        <v>37</v>
      </c>
      <c r="K105" s="23"/>
      <c r="L105" s="24"/>
      <c r="M105" s="25">
        <v>1277.2</v>
      </c>
      <c r="N105" s="53"/>
      <c r="O105" s="26">
        <v>14</v>
      </c>
      <c r="P105" s="23"/>
      <c r="Q105" s="24"/>
      <c r="R105" s="23">
        <v>523.14099999999996</v>
      </c>
      <c r="S105" s="32"/>
      <c r="T105" s="26">
        <v>22</v>
      </c>
      <c r="U105" s="23"/>
      <c r="V105" s="24"/>
      <c r="W105" s="25">
        <v>226.56299999999999</v>
      </c>
      <c r="X105" s="56"/>
      <c r="Y105" s="26">
        <v>11</v>
      </c>
      <c r="Z105" s="23"/>
      <c r="AA105" s="24"/>
      <c r="AB105" s="27">
        <v>199</v>
      </c>
      <c r="AC105" s="56"/>
      <c r="AD105" s="26">
        <v>23</v>
      </c>
      <c r="AE105" s="23"/>
      <c r="AF105" s="24"/>
      <c r="AG105" s="23">
        <v>201</v>
      </c>
      <c r="AH105" s="56"/>
      <c r="AI105" s="195"/>
    </row>
    <row r="106" spans="1:35" s="28" customFormat="1" ht="38.25">
      <c r="A106" s="120" t="s">
        <v>103</v>
      </c>
      <c r="B106" s="172" t="s">
        <v>239</v>
      </c>
      <c r="C106" s="184" t="str">
        <f>C105</f>
        <v>Соответствие нормативным требованиям содержания жилфонда</v>
      </c>
      <c r="D106" s="95" t="s">
        <v>348</v>
      </c>
      <c r="E106" s="161" t="s">
        <v>343</v>
      </c>
      <c r="F106" s="195"/>
      <c r="G106" s="25"/>
      <c r="H106" s="25"/>
      <c r="I106" s="92"/>
      <c r="J106" s="72">
        <v>37</v>
      </c>
      <c r="K106" s="23"/>
      <c r="L106" s="24"/>
      <c r="M106" s="25">
        <v>599</v>
      </c>
      <c r="N106" s="53"/>
      <c r="O106" s="26">
        <v>14</v>
      </c>
      <c r="P106" s="23"/>
      <c r="Q106" s="24"/>
      <c r="R106" s="23">
        <v>116.289</v>
      </c>
      <c r="S106" s="32"/>
      <c r="T106" s="26">
        <v>22</v>
      </c>
      <c r="U106" s="23"/>
      <c r="V106" s="24"/>
      <c r="W106" s="25">
        <v>161.72900000000001</v>
      </c>
      <c r="X106" s="56"/>
      <c r="Y106" s="26">
        <v>11</v>
      </c>
      <c r="Z106" s="23"/>
      <c r="AA106" s="24"/>
      <c r="AB106" s="27">
        <v>202</v>
      </c>
      <c r="AC106" s="56"/>
      <c r="AD106" s="26">
        <v>23</v>
      </c>
      <c r="AE106" s="23"/>
      <c r="AF106" s="24"/>
      <c r="AG106" s="23">
        <v>220</v>
      </c>
      <c r="AH106" s="56"/>
      <c r="AI106" s="195"/>
    </row>
    <row r="107" spans="1:35" s="28" customFormat="1" ht="25.5">
      <c r="A107" s="120" t="s">
        <v>104</v>
      </c>
      <c r="B107" s="57" t="s">
        <v>258</v>
      </c>
      <c r="C107" s="184" t="s">
        <v>295</v>
      </c>
      <c r="D107" s="95" t="s">
        <v>348</v>
      </c>
      <c r="E107" s="161" t="s">
        <v>274</v>
      </c>
      <c r="F107" s="195"/>
      <c r="G107" s="25"/>
      <c r="H107" s="25"/>
      <c r="I107" s="92"/>
      <c r="J107" s="72">
        <v>37</v>
      </c>
      <c r="K107" s="23"/>
      <c r="L107" s="24"/>
      <c r="M107" s="25">
        <v>60.3</v>
      </c>
      <c r="N107" s="53"/>
      <c r="O107" s="26">
        <v>14</v>
      </c>
      <c r="P107" s="23"/>
      <c r="Q107" s="24"/>
      <c r="R107" s="23">
        <v>19.975999999999999</v>
      </c>
      <c r="S107" s="32"/>
      <c r="T107" s="26">
        <v>22</v>
      </c>
      <c r="U107" s="23"/>
      <c r="V107" s="24"/>
      <c r="W107" s="25"/>
      <c r="X107" s="56"/>
      <c r="Y107" s="26">
        <v>11</v>
      </c>
      <c r="Z107" s="23"/>
      <c r="AA107" s="24"/>
      <c r="AB107" s="27">
        <v>63</v>
      </c>
      <c r="AC107" s="56"/>
      <c r="AD107" s="26">
        <v>23</v>
      </c>
      <c r="AE107" s="23"/>
      <c r="AF107" s="24"/>
      <c r="AG107" s="23">
        <v>58</v>
      </c>
      <c r="AH107" s="56"/>
      <c r="AI107" s="195"/>
    </row>
    <row r="108" spans="1:35" s="28" customFormat="1" ht="12.75">
      <c r="A108" s="133" t="s">
        <v>165</v>
      </c>
      <c r="B108" s="57"/>
      <c r="C108" s="184" t="s">
        <v>296</v>
      </c>
      <c r="D108" s="95" t="s">
        <v>348</v>
      </c>
      <c r="E108" s="161" t="s">
        <v>349</v>
      </c>
      <c r="F108" s="195"/>
      <c r="G108" s="25"/>
      <c r="H108" s="25"/>
      <c r="I108" s="92"/>
      <c r="J108" s="72"/>
      <c r="K108" s="23"/>
      <c r="L108" s="24"/>
      <c r="M108" s="25"/>
      <c r="N108" s="53"/>
      <c r="O108" s="26"/>
      <c r="P108" s="23"/>
      <c r="Q108" s="24"/>
      <c r="R108" s="23"/>
      <c r="S108" s="32"/>
      <c r="T108" s="26"/>
      <c r="U108" s="23"/>
      <c r="V108" s="24"/>
      <c r="W108" s="25"/>
      <c r="X108" s="56"/>
      <c r="Y108" s="26"/>
      <c r="Z108" s="23"/>
      <c r="AA108" s="24"/>
      <c r="AB108" s="27"/>
      <c r="AC108" s="56"/>
      <c r="AD108" s="26"/>
      <c r="AE108" s="23"/>
      <c r="AF108" s="24"/>
      <c r="AG108" s="23"/>
      <c r="AH108" s="56"/>
      <c r="AI108" s="195"/>
    </row>
    <row r="109" spans="1:35" s="87" customFormat="1" ht="38.25">
      <c r="A109" s="120" t="s">
        <v>105</v>
      </c>
      <c r="B109" s="57"/>
      <c r="C109" s="184" t="s">
        <v>298</v>
      </c>
      <c r="D109" s="95" t="s">
        <v>348</v>
      </c>
      <c r="E109" s="161" t="s">
        <v>349</v>
      </c>
      <c r="F109" s="195"/>
      <c r="G109" s="78"/>
      <c r="H109" s="78"/>
      <c r="I109" s="103"/>
      <c r="J109" s="76"/>
      <c r="K109" s="77"/>
      <c r="L109" s="81"/>
      <c r="M109" s="78"/>
      <c r="N109" s="79"/>
      <c r="O109" s="80"/>
      <c r="P109" s="77"/>
      <c r="Q109" s="81"/>
      <c r="R109" s="77"/>
      <c r="S109" s="82"/>
      <c r="T109" s="80"/>
      <c r="U109" s="77"/>
      <c r="V109" s="81"/>
      <c r="W109" s="78"/>
      <c r="X109" s="84"/>
      <c r="Y109" s="80"/>
      <c r="Z109" s="77"/>
      <c r="AA109" s="81"/>
      <c r="AB109" s="85"/>
      <c r="AC109" s="84"/>
      <c r="AD109" s="80"/>
      <c r="AE109" s="77"/>
      <c r="AF109" s="81"/>
      <c r="AG109" s="77"/>
      <c r="AH109" s="84"/>
      <c r="AI109" s="195"/>
    </row>
    <row r="110" spans="1:35" s="87" customFormat="1" ht="25.5">
      <c r="A110" s="133" t="s">
        <v>13</v>
      </c>
      <c r="B110" s="128" t="s">
        <v>255</v>
      </c>
      <c r="C110" s="184" t="s">
        <v>297</v>
      </c>
      <c r="D110" s="95" t="s">
        <v>319</v>
      </c>
      <c r="E110" s="161" t="s">
        <v>350</v>
      </c>
      <c r="F110" s="195"/>
      <c r="G110" s="78"/>
      <c r="H110" s="78"/>
      <c r="I110" s="103"/>
      <c r="J110" s="76"/>
      <c r="K110" s="77"/>
      <c r="L110" s="81"/>
      <c r="M110" s="78"/>
      <c r="N110" s="79"/>
      <c r="O110" s="80"/>
      <c r="P110" s="77"/>
      <c r="Q110" s="81"/>
      <c r="R110" s="77"/>
      <c r="S110" s="82"/>
      <c r="T110" s="80"/>
      <c r="U110" s="77"/>
      <c r="V110" s="81"/>
      <c r="W110" s="78"/>
      <c r="X110" s="84"/>
      <c r="Y110" s="80"/>
      <c r="Z110" s="77"/>
      <c r="AA110" s="81"/>
      <c r="AB110" s="85"/>
      <c r="AC110" s="84"/>
      <c r="AD110" s="80"/>
      <c r="AE110" s="77"/>
      <c r="AF110" s="81"/>
      <c r="AG110" s="77"/>
      <c r="AH110" s="84"/>
      <c r="AI110" s="195"/>
    </row>
    <row r="111" spans="1:35" s="87" customFormat="1" ht="38.25">
      <c r="A111" s="259" t="s">
        <v>374</v>
      </c>
      <c r="B111" s="260"/>
      <c r="C111" s="261"/>
      <c r="D111" s="262"/>
      <c r="E111" s="263"/>
      <c r="F111" s="264">
        <v>2.56</v>
      </c>
      <c r="G111" s="265"/>
      <c r="H111" s="265"/>
      <c r="I111" s="266"/>
      <c r="J111" s="267"/>
      <c r="K111" s="268"/>
      <c r="L111" s="269"/>
      <c r="M111" s="265"/>
      <c r="N111" s="270"/>
      <c r="O111" s="271"/>
      <c r="P111" s="268"/>
      <c r="Q111" s="269"/>
      <c r="R111" s="268"/>
      <c r="S111" s="272"/>
      <c r="T111" s="271"/>
      <c r="U111" s="268"/>
      <c r="V111" s="269"/>
      <c r="W111" s="265"/>
      <c r="X111" s="273"/>
      <c r="Y111" s="271"/>
      <c r="Z111" s="268"/>
      <c r="AA111" s="269"/>
      <c r="AB111" s="274"/>
      <c r="AC111" s="273"/>
      <c r="AD111" s="271"/>
      <c r="AE111" s="268"/>
      <c r="AF111" s="269"/>
      <c r="AG111" s="268"/>
      <c r="AH111" s="273"/>
      <c r="AI111" s="264">
        <v>2.56</v>
      </c>
    </row>
    <row r="112" spans="1:35" s="87" customFormat="1" ht="12.75">
      <c r="A112" s="300" t="s">
        <v>146</v>
      </c>
      <c r="B112" s="302" t="s">
        <v>147</v>
      </c>
      <c r="C112" s="292" t="s">
        <v>279</v>
      </c>
      <c r="D112" s="95"/>
      <c r="E112" s="161"/>
      <c r="F112" s="195"/>
      <c r="G112" s="78"/>
      <c r="H112" s="78"/>
      <c r="I112" s="103"/>
      <c r="J112" s="76"/>
      <c r="K112" s="77"/>
      <c r="L112" s="81"/>
      <c r="M112" s="78"/>
      <c r="N112" s="79"/>
      <c r="O112" s="80"/>
      <c r="P112" s="77"/>
      <c r="Q112" s="81"/>
      <c r="R112" s="77"/>
      <c r="S112" s="82"/>
      <c r="T112" s="80"/>
      <c r="U112" s="77"/>
      <c r="V112" s="81"/>
      <c r="W112" s="78"/>
      <c r="X112" s="84"/>
      <c r="Y112" s="80"/>
      <c r="Z112" s="77"/>
      <c r="AA112" s="81"/>
      <c r="AB112" s="85"/>
      <c r="AC112" s="84"/>
      <c r="AD112" s="80"/>
      <c r="AE112" s="77"/>
      <c r="AF112" s="81"/>
      <c r="AG112" s="77"/>
      <c r="AH112" s="84"/>
      <c r="AI112" s="195"/>
    </row>
    <row r="113" spans="1:35" s="87" customFormat="1" ht="38.25" customHeight="1">
      <c r="A113" s="301"/>
      <c r="B113" s="303"/>
      <c r="C113" s="293"/>
      <c r="D113" s="95" t="s">
        <v>276</v>
      </c>
      <c r="E113" s="161" t="s">
        <v>274</v>
      </c>
      <c r="F113" s="195"/>
      <c r="G113" s="78"/>
      <c r="H113" s="78"/>
      <c r="I113" s="103"/>
      <c r="J113" s="76"/>
      <c r="K113" s="77"/>
      <c r="L113" s="81"/>
      <c r="M113" s="78"/>
      <c r="N113" s="79"/>
      <c r="O113" s="80"/>
      <c r="P113" s="77"/>
      <c r="Q113" s="81"/>
      <c r="R113" s="77"/>
      <c r="S113" s="82"/>
      <c r="T113" s="80"/>
      <c r="U113" s="77"/>
      <c r="V113" s="81"/>
      <c r="W113" s="78"/>
      <c r="X113" s="84"/>
      <c r="Y113" s="80"/>
      <c r="Z113" s="77"/>
      <c r="AA113" s="81"/>
      <c r="AB113" s="85"/>
      <c r="AC113" s="84"/>
      <c r="AD113" s="80"/>
      <c r="AE113" s="77"/>
      <c r="AF113" s="81"/>
      <c r="AG113" s="77"/>
      <c r="AH113" s="84"/>
      <c r="AI113" s="195"/>
    </row>
    <row r="114" spans="1:35" s="87" customFormat="1" ht="12.75">
      <c r="A114" s="300" t="s">
        <v>148</v>
      </c>
      <c r="B114" s="302" t="s">
        <v>149</v>
      </c>
      <c r="C114" s="292" t="s">
        <v>279</v>
      </c>
      <c r="D114" s="95"/>
      <c r="E114" s="161"/>
      <c r="F114" s="195"/>
      <c r="G114" s="78"/>
      <c r="H114" s="78"/>
      <c r="I114" s="103"/>
      <c r="J114" s="76"/>
      <c r="K114" s="77"/>
      <c r="L114" s="81"/>
      <c r="M114" s="78"/>
      <c r="N114" s="79"/>
      <c r="O114" s="80"/>
      <c r="P114" s="77"/>
      <c r="Q114" s="81"/>
      <c r="R114" s="77"/>
      <c r="S114" s="82"/>
      <c r="T114" s="80"/>
      <c r="U114" s="77"/>
      <c r="V114" s="81"/>
      <c r="W114" s="78"/>
      <c r="X114" s="84"/>
      <c r="Y114" s="80"/>
      <c r="Z114" s="77"/>
      <c r="AA114" s="81"/>
      <c r="AB114" s="85"/>
      <c r="AC114" s="84"/>
      <c r="AD114" s="80"/>
      <c r="AE114" s="77"/>
      <c r="AF114" s="81"/>
      <c r="AG114" s="77"/>
      <c r="AH114" s="84"/>
      <c r="AI114" s="195"/>
    </row>
    <row r="115" spans="1:35" s="87" customFormat="1" ht="40.5" customHeight="1">
      <c r="A115" s="301"/>
      <c r="B115" s="303"/>
      <c r="C115" s="293"/>
      <c r="D115" s="95" t="s">
        <v>351</v>
      </c>
      <c r="E115" s="161" t="str">
        <f>E113</f>
        <v>применяется ко всем МКД</v>
      </c>
      <c r="F115" s="195"/>
      <c r="G115" s="78"/>
      <c r="H115" s="78"/>
      <c r="I115" s="103"/>
      <c r="J115" s="76"/>
      <c r="K115" s="77"/>
      <c r="L115" s="81"/>
      <c r="M115" s="78"/>
      <c r="N115" s="79"/>
      <c r="O115" s="80"/>
      <c r="P115" s="77"/>
      <c r="Q115" s="81"/>
      <c r="R115" s="77"/>
      <c r="S115" s="82"/>
      <c r="T115" s="80"/>
      <c r="U115" s="77"/>
      <c r="V115" s="81"/>
      <c r="W115" s="78"/>
      <c r="X115" s="84"/>
      <c r="Y115" s="80"/>
      <c r="Z115" s="77"/>
      <c r="AA115" s="81"/>
      <c r="AB115" s="85"/>
      <c r="AC115" s="84"/>
      <c r="AD115" s="80"/>
      <c r="AE115" s="77"/>
      <c r="AF115" s="81"/>
      <c r="AG115" s="77"/>
      <c r="AH115" s="84"/>
      <c r="AI115" s="195"/>
    </row>
    <row r="116" spans="1:35" s="87" customFormat="1" ht="12.75">
      <c r="A116" s="304" t="s">
        <v>150</v>
      </c>
      <c r="B116" s="302" t="s">
        <v>151</v>
      </c>
      <c r="C116" s="292" t="s">
        <v>279</v>
      </c>
      <c r="D116" s="95"/>
      <c r="E116" s="161"/>
      <c r="F116" s="195"/>
      <c r="G116" s="78"/>
      <c r="H116" s="78"/>
      <c r="I116" s="103"/>
      <c r="J116" s="76"/>
      <c r="K116" s="77"/>
      <c r="L116" s="81"/>
      <c r="M116" s="78"/>
      <c r="N116" s="79"/>
      <c r="O116" s="80"/>
      <c r="P116" s="77"/>
      <c r="Q116" s="81"/>
      <c r="R116" s="77"/>
      <c r="S116" s="82"/>
      <c r="T116" s="80"/>
      <c r="U116" s="77"/>
      <c r="V116" s="81"/>
      <c r="W116" s="78"/>
      <c r="X116" s="84"/>
      <c r="Y116" s="80"/>
      <c r="Z116" s="77"/>
      <c r="AA116" s="81"/>
      <c r="AB116" s="85"/>
      <c r="AC116" s="84"/>
      <c r="AD116" s="80"/>
      <c r="AE116" s="77"/>
      <c r="AF116" s="81"/>
      <c r="AG116" s="77"/>
      <c r="AH116" s="84"/>
      <c r="AI116" s="195"/>
    </row>
    <row r="117" spans="1:35" s="87" customFormat="1" ht="37.5" customHeight="1">
      <c r="A117" s="305"/>
      <c r="B117" s="303"/>
      <c r="C117" s="293"/>
      <c r="D117" s="95" t="s">
        <v>352</v>
      </c>
      <c r="E117" s="161" t="str">
        <f>E115</f>
        <v>применяется ко всем МКД</v>
      </c>
      <c r="F117" s="195"/>
      <c r="G117" s="78"/>
      <c r="H117" s="78"/>
      <c r="I117" s="103"/>
      <c r="J117" s="76"/>
      <c r="K117" s="77"/>
      <c r="L117" s="81"/>
      <c r="M117" s="78"/>
      <c r="N117" s="79"/>
      <c r="O117" s="80"/>
      <c r="P117" s="77"/>
      <c r="Q117" s="81"/>
      <c r="R117" s="77"/>
      <c r="S117" s="82"/>
      <c r="T117" s="80"/>
      <c r="U117" s="77"/>
      <c r="V117" s="81"/>
      <c r="W117" s="78"/>
      <c r="X117" s="84"/>
      <c r="Y117" s="80"/>
      <c r="Z117" s="77"/>
      <c r="AA117" s="81"/>
      <c r="AB117" s="85"/>
      <c r="AC117" s="84"/>
      <c r="AD117" s="80"/>
      <c r="AE117" s="77"/>
      <c r="AF117" s="81"/>
      <c r="AG117" s="77"/>
      <c r="AH117" s="84"/>
      <c r="AI117" s="195"/>
    </row>
    <row r="118" spans="1:35" s="87" customFormat="1" ht="38.25">
      <c r="A118" s="145" t="s">
        <v>359</v>
      </c>
      <c r="B118" s="19" t="s">
        <v>269</v>
      </c>
      <c r="C118" s="184" t="s">
        <v>299</v>
      </c>
      <c r="D118" s="95" t="s">
        <v>319</v>
      </c>
      <c r="E118" s="161" t="s">
        <v>335</v>
      </c>
      <c r="F118" s="195"/>
      <c r="G118" s="78"/>
      <c r="H118" s="78"/>
      <c r="I118" s="103"/>
      <c r="J118" s="76"/>
      <c r="K118" s="77"/>
      <c r="L118" s="81"/>
      <c r="M118" s="78"/>
      <c r="N118" s="79"/>
      <c r="O118" s="80"/>
      <c r="P118" s="77"/>
      <c r="Q118" s="81"/>
      <c r="R118" s="77"/>
      <c r="S118" s="82"/>
      <c r="T118" s="80"/>
      <c r="U118" s="77"/>
      <c r="V118" s="81"/>
      <c r="W118" s="78"/>
      <c r="X118" s="84"/>
      <c r="Y118" s="80"/>
      <c r="Z118" s="77"/>
      <c r="AA118" s="81"/>
      <c r="AB118" s="85"/>
      <c r="AC118" s="84"/>
      <c r="AD118" s="80"/>
      <c r="AE118" s="77"/>
      <c r="AF118" s="81"/>
      <c r="AG118" s="77"/>
      <c r="AH118" s="84"/>
      <c r="AI118" s="195"/>
    </row>
    <row r="119" spans="1:35" s="87" customFormat="1" ht="38.25">
      <c r="A119" s="135" t="s">
        <v>360</v>
      </c>
      <c r="B119" s="57" t="str">
        <f>B118</f>
        <v>по результатам осмотра</v>
      </c>
      <c r="C119" s="184" t="s">
        <v>299</v>
      </c>
      <c r="D119" s="95" t="str">
        <f>D118</f>
        <v>12 месяцев</v>
      </c>
      <c r="E119" s="161" t="str">
        <f>E118</f>
        <v>износ более 60%</v>
      </c>
      <c r="F119" s="195"/>
      <c r="G119" s="78"/>
      <c r="H119" s="78"/>
      <c r="I119" s="103"/>
      <c r="J119" s="76"/>
      <c r="K119" s="77"/>
      <c r="L119" s="81"/>
      <c r="M119" s="78"/>
      <c r="N119" s="79"/>
      <c r="O119" s="80"/>
      <c r="P119" s="77"/>
      <c r="Q119" s="81"/>
      <c r="R119" s="77"/>
      <c r="S119" s="82"/>
      <c r="T119" s="80"/>
      <c r="U119" s="77"/>
      <c r="V119" s="81"/>
      <c r="W119" s="78"/>
      <c r="X119" s="84"/>
      <c r="Y119" s="80"/>
      <c r="Z119" s="77"/>
      <c r="AA119" s="81"/>
      <c r="AB119" s="85"/>
      <c r="AC119" s="84"/>
      <c r="AD119" s="80"/>
      <c r="AE119" s="77"/>
      <c r="AF119" s="81"/>
      <c r="AG119" s="77"/>
      <c r="AH119" s="84"/>
      <c r="AI119" s="195"/>
    </row>
    <row r="120" spans="1:35" s="87" customFormat="1" ht="63.75">
      <c r="A120" s="126" t="s">
        <v>152</v>
      </c>
      <c r="B120" s="21" t="s">
        <v>353</v>
      </c>
      <c r="C120" s="184" t="s">
        <v>300</v>
      </c>
      <c r="D120" s="95" t="str">
        <f>D119</f>
        <v>12 месяцев</v>
      </c>
      <c r="E120" s="161" t="s">
        <v>274</v>
      </c>
      <c r="F120" s="195"/>
      <c r="G120" s="78"/>
      <c r="H120" s="78"/>
      <c r="I120" s="103"/>
      <c r="J120" s="76"/>
      <c r="K120" s="77"/>
      <c r="L120" s="81"/>
      <c r="M120" s="78"/>
      <c r="N120" s="79"/>
      <c r="O120" s="80"/>
      <c r="P120" s="77"/>
      <c r="Q120" s="81"/>
      <c r="R120" s="77"/>
      <c r="S120" s="82"/>
      <c r="T120" s="80"/>
      <c r="U120" s="77"/>
      <c r="V120" s="81"/>
      <c r="W120" s="78"/>
      <c r="X120" s="84"/>
      <c r="Y120" s="80"/>
      <c r="Z120" s="77"/>
      <c r="AA120" s="81"/>
      <c r="AB120" s="85"/>
      <c r="AC120" s="84"/>
      <c r="AD120" s="80"/>
      <c r="AE120" s="77"/>
      <c r="AF120" s="81"/>
      <c r="AG120" s="77"/>
      <c r="AH120" s="84"/>
      <c r="AI120" s="195"/>
    </row>
    <row r="121" spans="1:35" s="87" customFormat="1" ht="51">
      <c r="A121" s="127" t="s">
        <v>153</v>
      </c>
      <c r="B121" s="21" t="str">
        <f>B120</f>
        <v>1 раз  в год до 15.08.</v>
      </c>
      <c r="C121" s="184" t="s">
        <v>300</v>
      </c>
      <c r="D121" s="95" t="str">
        <f>D120</f>
        <v>12 месяцев</v>
      </c>
      <c r="E121" s="161" t="str">
        <f>E120</f>
        <v>применяется ко всем МКД</v>
      </c>
      <c r="F121" s="195"/>
      <c r="G121" s="78"/>
      <c r="H121" s="78"/>
      <c r="I121" s="103"/>
      <c r="J121" s="76"/>
      <c r="K121" s="77"/>
      <c r="L121" s="81"/>
      <c r="M121" s="78"/>
      <c r="N121" s="79"/>
      <c r="O121" s="80"/>
      <c r="P121" s="77"/>
      <c r="Q121" s="81"/>
      <c r="R121" s="77"/>
      <c r="S121" s="82"/>
      <c r="T121" s="80"/>
      <c r="U121" s="77"/>
      <c r="V121" s="81"/>
      <c r="W121" s="78"/>
      <c r="X121" s="84"/>
      <c r="Y121" s="80"/>
      <c r="Z121" s="77"/>
      <c r="AA121" s="81"/>
      <c r="AB121" s="85"/>
      <c r="AC121" s="84"/>
      <c r="AD121" s="80"/>
      <c r="AE121" s="77"/>
      <c r="AF121" s="81"/>
      <c r="AG121" s="77"/>
      <c r="AH121" s="84"/>
      <c r="AI121" s="195"/>
    </row>
    <row r="122" spans="1:35" s="87" customFormat="1" ht="51">
      <c r="A122" s="127" t="s">
        <v>259</v>
      </c>
      <c r="B122" s="128" t="str">
        <f>B121</f>
        <v>1 раз  в год до 15.08.</v>
      </c>
      <c r="C122" s="184" t="s">
        <v>300</v>
      </c>
      <c r="D122" s="95" t="str">
        <f>D121</f>
        <v>12 месяцев</v>
      </c>
      <c r="E122" s="161" t="str">
        <f>E121</f>
        <v>применяется ко всем МКД</v>
      </c>
      <c r="F122" s="195"/>
      <c r="G122" s="78"/>
      <c r="H122" s="78"/>
      <c r="I122" s="103"/>
      <c r="J122" s="76"/>
      <c r="K122" s="77"/>
      <c r="L122" s="81"/>
      <c r="M122" s="78"/>
      <c r="N122" s="79"/>
      <c r="O122" s="80"/>
      <c r="P122" s="77"/>
      <c r="Q122" s="81"/>
      <c r="R122" s="77"/>
      <c r="S122" s="82"/>
      <c r="T122" s="80"/>
      <c r="U122" s="77"/>
      <c r="V122" s="81"/>
      <c r="W122" s="78"/>
      <c r="X122" s="84"/>
      <c r="Y122" s="80"/>
      <c r="Z122" s="77"/>
      <c r="AA122" s="81"/>
      <c r="AB122" s="85"/>
      <c r="AC122" s="84"/>
      <c r="AD122" s="80"/>
      <c r="AE122" s="77"/>
      <c r="AF122" s="81"/>
      <c r="AG122" s="77"/>
      <c r="AH122" s="84"/>
      <c r="AI122" s="195"/>
    </row>
    <row r="123" spans="1:35" s="87" customFormat="1" ht="38.25">
      <c r="A123" s="127" t="s">
        <v>154</v>
      </c>
      <c r="B123" s="21" t="str">
        <f>B122</f>
        <v>1 раз  в год до 15.08.</v>
      </c>
      <c r="C123" s="184" t="str">
        <f>C119</f>
        <v>обеспечение нормативного температурного режима в помещениях</v>
      </c>
      <c r="D123" s="95" t="str">
        <f>D122</f>
        <v>12 месяцев</v>
      </c>
      <c r="E123" s="161" t="s">
        <v>335</v>
      </c>
      <c r="F123" s="195"/>
      <c r="G123" s="78"/>
      <c r="H123" s="78"/>
      <c r="I123" s="103"/>
      <c r="J123" s="76"/>
      <c r="K123" s="77"/>
      <c r="L123" s="81"/>
      <c r="M123" s="78"/>
      <c r="N123" s="79"/>
      <c r="O123" s="80"/>
      <c r="P123" s="77"/>
      <c r="Q123" s="81"/>
      <c r="R123" s="77"/>
      <c r="S123" s="82"/>
      <c r="T123" s="80"/>
      <c r="U123" s="77"/>
      <c r="V123" s="81"/>
      <c r="W123" s="78"/>
      <c r="X123" s="84"/>
      <c r="Y123" s="80"/>
      <c r="Z123" s="77"/>
      <c r="AA123" s="81"/>
      <c r="AB123" s="85"/>
      <c r="AC123" s="84"/>
      <c r="AD123" s="80"/>
      <c r="AE123" s="77"/>
      <c r="AF123" s="81"/>
      <c r="AG123" s="77"/>
      <c r="AH123" s="84"/>
      <c r="AI123" s="195"/>
    </row>
    <row r="124" spans="1:35" s="87" customFormat="1" ht="45" customHeight="1">
      <c r="A124" s="135" t="s">
        <v>155</v>
      </c>
      <c r="B124" s="128" t="s">
        <v>354</v>
      </c>
      <c r="C124" s="184" t="str">
        <f>C122</f>
        <v>бесперебойное функционирование системы в отопительный период</v>
      </c>
      <c r="D124" s="95" t="str">
        <f>D123</f>
        <v>12 месяцев</v>
      </c>
      <c r="E124" s="161" t="s">
        <v>274</v>
      </c>
      <c r="F124" s="195"/>
      <c r="G124" s="78"/>
      <c r="H124" s="78"/>
      <c r="I124" s="103"/>
      <c r="J124" s="76"/>
      <c r="K124" s="77"/>
      <c r="L124" s="81"/>
      <c r="M124" s="78"/>
      <c r="N124" s="79"/>
      <c r="O124" s="80"/>
      <c r="P124" s="77"/>
      <c r="Q124" s="81"/>
      <c r="R124" s="77"/>
      <c r="S124" s="82"/>
      <c r="T124" s="80"/>
      <c r="U124" s="77"/>
      <c r="V124" s="81"/>
      <c r="W124" s="78"/>
      <c r="X124" s="84"/>
      <c r="Y124" s="80"/>
      <c r="Z124" s="77"/>
      <c r="AA124" s="81"/>
      <c r="AB124" s="85"/>
      <c r="AC124" s="84"/>
      <c r="AD124" s="80"/>
      <c r="AE124" s="77"/>
      <c r="AF124" s="81"/>
      <c r="AG124" s="77"/>
      <c r="AH124" s="84"/>
      <c r="AI124" s="195"/>
    </row>
    <row r="125" spans="1:35" s="87" customFormat="1" ht="12.75">
      <c r="A125" s="135"/>
      <c r="B125" s="128"/>
      <c r="C125" s="184"/>
      <c r="D125" s="95"/>
      <c r="E125" s="161"/>
      <c r="F125" s="195"/>
      <c r="G125" s="78"/>
      <c r="H125" s="78"/>
      <c r="I125" s="103"/>
      <c r="J125" s="76"/>
      <c r="K125" s="77"/>
      <c r="L125" s="81"/>
      <c r="M125" s="78"/>
      <c r="N125" s="79"/>
      <c r="O125" s="80"/>
      <c r="P125" s="77"/>
      <c r="Q125" s="81"/>
      <c r="R125" s="77"/>
      <c r="S125" s="82"/>
      <c r="T125" s="80"/>
      <c r="U125" s="77"/>
      <c r="V125" s="81"/>
      <c r="W125" s="78"/>
      <c r="X125" s="84"/>
      <c r="Y125" s="80"/>
      <c r="Z125" s="77"/>
      <c r="AA125" s="81"/>
      <c r="AB125" s="85"/>
      <c r="AC125" s="84"/>
      <c r="AD125" s="80"/>
      <c r="AE125" s="77"/>
      <c r="AF125" s="81"/>
      <c r="AG125" s="77"/>
      <c r="AH125" s="84"/>
      <c r="AI125" s="195"/>
    </row>
    <row r="126" spans="1:35" s="87" customFormat="1" ht="25.5">
      <c r="A126" s="278" t="s">
        <v>375</v>
      </c>
      <c r="B126" s="277"/>
      <c r="C126" s="276"/>
      <c r="D126" s="262"/>
      <c r="E126" s="263"/>
      <c r="F126" s="264">
        <v>2.06</v>
      </c>
      <c r="G126" s="265"/>
      <c r="H126" s="265"/>
      <c r="I126" s="266"/>
      <c r="J126" s="267"/>
      <c r="K126" s="268"/>
      <c r="L126" s="269"/>
      <c r="M126" s="265"/>
      <c r="N126" s="270"/>
      <c r="O126" s="271"/>
      <c r="P126" s="268"/>
      <c r="Q126" s="269"/>
      <c r="R126" s="268"/>
      <c r="S126" s="272"/>
      <c r="T126" s="271"/>
      <c r="U126" s="268"/>
      <c r="V126" s="269"/>
      <c r="W126" s="265"/>
      <c r="X126" s="273"/>
      <c r="Y126" s="271"/>
      <c r="Z126" s="268"/>
      <c r="AA126" s="269"/>
      <c r="AB126" s="274"/>
      <c r="AC126" s="273"/>
      <c r="AD126" s="271"/>
      <c r="AE126" s="268"/>
      <c r="AF126" s="269"/>
      <c r="AG126" s="268"/>
      <c r="AH126" s="273"/>
      <c r="AI126" s="264">
        <v>2.06</v>
      </c>
    </row>
    <row r="127" spans="1:35" s="87" customFormat="1" ht="26.25" thickBot="1">
      <c r="A127" s="259" t="s">
        <v>376</v>
      </c>
      <c r="B127" s="275"/>
      <c r="C127" s="276"/>
      <c r="D127" s="262"/>
      <c r="E127" s="263"/>
      <c r="F127" s="264">
        <v>2.36</v>
      </c>
      <c r="G127" s="265"/>
      <c r="H127" s="265"/>
      <c r="I127" s="266"/>
      <c r="J127" s="267"/>
      <c r="K127" s="268"/>
      <c r="L127" s="269"/>
      <c r="M127" s="265"/>
      <c r="N127" s="270"/>
      <c r="O127" s="271"/>
      <c r="P127" s="268"/>
      <c r="Q127" s="269"/>
      <c r="R127" s="268"/>
      <c r="S127" s="272"/>
      <c r="T127" s="271"/>
      <c r="U127" s="268"/>
      <c r="V127" s="269"/>
      <c r="W127" s="265"/>
      <c r="X127" s="273"/>
      <c r="Y127" s="271"/>
      <c r="Z127" s="268"/>
      <c r="AA127" s="269"/>
      <c r="AB127" s="274"/>
      <c r="AC127" s="273"/>
      <c r="AD127" s="271"/>
      <c r="AE127" s="268"/>
      <c r="AF127" s="269"/>
      <c r="AG127" s="268"/>
      <c r="AH127" s="273"/>
      <c r="AI127" s="264">
        <v>2.36</v>
      </c>
    </row>
    <row r="128" spans="1:35" s="87" customFormat="1" ht="12.75" customHeight="1">
      <c r="A128" s="306" t="s">
        <v>156</v>
      </c>
      <c r="B128" s="302" t="s">
        <v>147</v>
      </c>
      <c r="C128" s="292" t="str">
        <f>C116</f>
        <v>выявление дефектов, составление перечня мероприятий для их устранения</v>
      </c>
      <c r="D128" s="95"/>
      <c r="E128" s="161"/>
      <c r="F128" s="195"/>
      <c r="G128" s="78"/>
      <c r="H128" s="78"/>
      <c r="I128" s="103"/>
      <c r="J128" s="76"/>
      <c r="K128" s="77"/>
      <c r="L128" s="81"/>
      <c r="M128" s="78"/>
      <c r="N128" s="79"/>
      <c r="O128" s="80"/>
      <c r="P128" s="77"/>
      <c r="Q128" s="81"/>
      <c r="R128" s="77"/>
      <c r="S128" s="82"/>
      <c r="T128" s="80"/>
      <c r="U128" s="77"/>
      <c r="V128" s="81"/>
      <c r="W128" s="78"/>
      <c r="X128" s="84"/>
      <c r="Y128" s="80"/>
      <c r="Z128" s="77"/>
      <c r="AA128" s="81"/>
      <c r="AB128" s="85"/>
      <c r="AC128" s="84"/>
      <c r="AD128" s="80"/>
      <c r="AE128" s="77"/>
      <c r="AF128" s="81"/>
      <c r="AG128" s="77"/>
      <c r="AH128" s="84"/>
      <c r="AI128" s="195"/>
    </row>
    <row r="129" spans="1:35" s="87" customFormat="1" ht="43.5" customHeight="1">
      <c r="A129" s="301"/>
      <c r="B129" s="303"/>
      <c r="C129" s="293"/>
      <c r="D129" s="95" t="s">
        <v>276</v>
      </c>
      <c r="E129" s="161" t="str">
        <f>E124</f>
        <v>применяется ко всем МКД</v>
      </c>
      <c r="F129" s="195"/>
      <c r="G129" s="78"/>
      <c r="H129" s="78"/>
      <c r="I129" s="103"/>
      <c r="J129" s="76"/>
      <c r="K129" s="77"/>
      <c r="L129" s="81"/>
      <c r="M129" s="78"/>
      <c r="N129" s="79"/>
      <c r="O129" s="80"/>
      <c r="P129" s="77"/>
      <c r="Q129" s="81"/>
      <c r="R129" s="77"/>
      <c r="S129" s="82"/>
      <c r="T129" s="80"/>
      <c r="U129" s="77"/>
      <c r="V129" s="81"/>
      <c r="W129" s="78"/>
      <c r="X129" s="84"/>
      <c r="Y129" s="80"/>
      <c r="Z129" s="77"/>
      <c r="AA129" s="81"/>
      <c r="AB129" s="85"/>
      <c r="AC129" s="84"/>
      <c r="AD129" s="80"/>
      <c r="AE129" s="77"/>
      <c r="AF129" s="81"/>
      <c r="AG129" s="77"/>
      <c r="AH129" s="84"/>
      <c r="AI129" s="195"/>
    </row>
    <row r="130" spans="1:35" s="87" customFormat="1" ht="12.75" customHeight="1">
      <c r="A130" s="304" t="s">
        <v>157</v>
      </c>
      <c r="B130" s="302" t="s">
        <v>151</v>
      </c>
      <c r="C130" s="292" t="str">
        <f>C128</f>
        <v>выявление дефектов, составление перечня мероприятий для их устранения</v>
      </c>
      <c r="D130" s="95"/>
      <c r="E130" s="161"/>
      <c r="F130" s="195"/>
      <c r="G130" s="78"/>
      <c r="H130" s="78"/>
      <c r="I130" s="103"/>
      <c r="J130" s="76"/>
      <c r="K130" s="77"/>
      <c r="L130" s="81"/>
      <c r="M130" s="78"/>
      <c r="N130" s="79"/>
      <c r="O130" s="80"/>
      <c r="P130" s="77"/>
      <c r="Q130" s="81"/>
      <c r="R130" s="77"/>
      <c r="S130" s="82"/>
      <c r="T130" s="80"/>
      <c r="U130" s="77"/>
      <c r="V130" s="81"/>
      <c r="W130" s="78"/>
      <c r="X130" s="84"/>
      <c r="Y130" s="80"/>
      <c r="Z130" s="77"/>
      <c r="AA130" s="81"/>
      <c r="AB130" s="85"/>
      <c r="AC130" s="84"/>
      <c r="AD130" s="80"/>
      <c r="AE130" s="77"/>
      <c r="AF130" s="81"/>
      <c r="AG130" s="77"/>
      <c r="AH130" s="84"/>
      <c r="AI130" s="195"/>
    </row>
    <row r="131" spans="1:35" s="87" customFormat="1" ht="36" customHeight="1">
      <c r="A131" s="305"/>
      <c r="B131" s="303"/>
      <c r="C131" s="293"/>
      <c r="D131" s="95" t="s">
        <v>352</v>
      </c>
      <c r="E131" s="161" t="str">
        <f>E129</f>
        <v>применяется ко всем МКД</v>
      </c>
      <c r="F131" s="195"/>
      <c r="G131" s="78"/>
      <c r="H131" s="78"/>
      <c r="I131" s="103"/>
      <c r="J131" s="76"/>
      <c r="K131" s="77"/>
      <c r="L131" s="81"/>
      <c r="M131" s="78"/>
      <c r="N131" s="79"/>
      <c r="O131" s="80"/>
      <c r="P131" s="77"/>
      <c r="Q131" s="81"/>
      <c r="R131" s="77"/>
      <c r="S131" s="82"/>
      <c r="T131" s="80"/>
      <c r="U131" s="77"/>
      <c r="V131" s="81"/>
      <c r="W131" s="78"/>
      <c r="X131" s="84"/>
      <c r="Y131" s="80"/>
      <c r="Z131" s="77"/>
      <c r="AA131" s="81"/>
      <c r="AB131" s="85"/>
      <c r="AC131" s="84"/>
      <c r="AD131" s="80"/>
      <c r="AE131" s="77"/>
      <c r="AF131" s="81"/>
      <c r="AG131" s="77"/>
      <c r="AH131" s="84"/>
      <c r="AI131" s="195"/>
    </row>
    <row r="132" spans="1:35" s="87" customFormat="1" ht="36">
      <c r="A132" s="135" t="s">
        <v>361</v>
      </c>
      <c r="B132" s="279" t="s">
        <v>269</v>
      </c>
      <c r="C132" s="185" t="s">
        <v>301</v>
      </c>
      <c r="D132" s="95" t="s">
        <v>319</v>
      </c>
      <c r="E132" s="161" t="s">
        <v>335</v>
      </c>
      <c r="F132" s="195"/>
      <c r="G132" s="78"/>
      <c r="H132" s="78"/>
      <c r="I132" s="103"/>
      <c r="J132" s="76"/>
      <c r="K132" s="77"/>
      <c r="L132" s="81"/>
      <c r="M132" s="78"/>
      <c r="N132" s="79"/>
      <c r="O132" s="80"/>
      <c r="P132" s="77"/>
      <c r="Q132" s="81"/>
      <c r="R132" s="77"/>
      <c r="S132" s="82"/>
      <c r="T132" s="80"/>
      <c r="U132" s="77"/>
      <c r="V132" s="81"/>
      <c r="W132" s="78"/>
      <c r="X132" s="84"/>
      <c r="Y132" s="80"/>
      <c r="Z132" s="77"/>
      <c r="AA132" s="81"/>
      <c r="AB132" s="85"/>
      <c r="AC132" s="84"/>
      <c r="AD132" s="80"/>
      <c r="AE132" s="77"/>
      <c r="AF132" s="81"/>
      <c r="AG132" s="77"/>
      <c r="AH132" s="84"/>
      <c r="AI132" s="195"/>
    </row>
    <row r="133" spans="1:35" s="87" customFormat="1" ht="36">
      <c r="A133" s="135" t="s">
        <v>362</v>
      </c>
      <c r="B133" s="279" t="str">
        <f>B132</f>
        <v>по результатам осмотра</v>
      </c>
      <c r="C133" s="185" t="s">
        <v>301</v>
      </c>
      <c r="D133" s="95" t="s">
        <v>319</v>
      </c>
      <c r="E133" s="161" t="str">
        <f>E132</f>
        <v>износ более 60%</v>
      </c>
      <c r="F133" s="195"/>
      <c r="G133" s="78"/>
      <c r="H133" s="78"/>
      <c r="I133" s="103"/>
      <c r="J133" s="76"/>
      <c r="K133" s="77"/>
      <c r="L133" s="81"/>
      <c r="M133" s="78"/>
      <c r="N133" s="79"/>
      <c r="O133" s="80"/>
      <c r="P133" s="77"/>
      <c r="Q133" s="81"/>
      <c r="R133" s="77"/>
      <c r="S133" s="82"/>
      <c r="T133" s="80"/>
      <c r="U133" s="77"/>
      <c r="V133" s="81"/>
      <c r="W133" s="78"/>
      <c r="X133" s="84"/>
      <c r="Y133" s="80"/>
      <c r="Z133" s="77"/>
      <c r="AA133" s="81"/>
      <c r="AB133" s="85"/>
      <c r="AC133" s="84"/>
      <c r="AD133" s="80"/>
      <c r="AE133" s="77"/>
      <c r="AF133" s="81"/>
      <c r="AG133" s="77"/>
      <c r="AH133" s="84"/>
      <c r="AI133" s="195"/>
    </row>
    <row r="134" spans="1:35" s="28" customFormat="1" ht="36">
      <c r="A134" s="135" t="s">
        <v>363</v>
      </c>
      <c r="B134" s="279" t="str">
        <f>B133</f>
        <v>по результатам осмотра</v>
      </c>
      <c r="C134" s="185" t="s">
        <v>301</v>
      </c>
      <c r="D134" s="88" t="s">
        <v>319</v>
      </c>
      <c r="E134" s="212" t="str">
        <f>E133</f>
        <v>износ более 60%</v>
      </c>
      <c r="F134" s="196"/>
      <c r="G134" s="25"/>
      <c r="H134" s="25"/>
      <c r="I134" s="92"/>
      <c r="J134" s="72"/>
      <c r="K134" s="107"/>
      <c r="L134" s="24"/>
      <c r="M134" s="25"/>
      <c r="N134" s="53"/>
      <c r="O134" s="26"/>
      <c r="P134" s="23"/>
      <c r="Q134" s="24"/>
      <c r="R134" s="23"/>
      <c r="S134" s="32"/>
      <c r="T134" s="26"/>
      <c r="U134" s="23"/>
      <c r="V134" s="24"/>
      <c r="W134" s="25"/>
      <c r="X134" s="56"/>
      <c r="Y134" s="26"/>
      <c r="Z134" s="23"/>
      <c r="AA134" s="24"/>
      <c r="AB134" s="27"/>
      <c r="AC134" s="56"/>
      <c r="AD134" s="26"/>
      <c r="AE134" s="25"/>
      <c r="AF134" s="24"/>
      <c r="AG134" s="23"/>
      <c r="AH134" s="56"/>
      <c r="AI134" s="196"/>
    </row>
    <row r="135" spans="1:35" ht="36" hidden="1">
      <c r="A135" s="112" t="s">
        <v>144</v>
      </c>
      <c r="B135" s="279" t="str">
        <f>B134</f>
        <v>по результатам осмотра</v>
      </c>
      <c r="C135" s="185" t="s">
        <v>301</v>
      </c>
      <c r="D135" s="113"/>
      <c r="E135" s="182"/>
      <c r="F135" s="197"/>
      <c r="G135" s="35"/>
      <c r="H135" s="35"/>
      <c r="I135" s="63"/>
      <c r="J135" s="20"/>
      <c r="K135" s="108"/>
      <c r="L135" s="11"/>
      <c r="M135" s="10"/>
      <c r="N135" s="14"/>
      <c r="O135" s="4"/>
      <c r="P135" s="5"/>
      <c r="Q135" s="11"/>
      <c r="R135" s="5"/>
      <c r="S135" s="31"/>
      <c r="T135" s="4"/>
      <c r="U135" s="5"/>
      <c r="V135" s="11"/>
      <c r="W135" s="10"/>
      <c r="X135" s="17"/>
      <c r="Y135" s="4"/>
      <c r="Z135" s="5"/>
      <c r="AA135" s="11"/>
      <c r="AB135" s="16"/>
      <c r="AC135" s="17"/>
      <c r="AD135" s="4"/>
      <c r="AE135" s="10"/>
      <c r="AF135" s="11"/>
      <c r="AG135" s="5"/>
      <c r="AH135" s="17"/>
      <c r="AI135" s="197"/>
    </row>
    <row r="136" spans="1:35" s="69" customFormat="1" ht="36.75" hidden="1" thickBot="1">
      <c r="A136" s="114" t="s">
        <v>141</v>
      </c>
      <c r="B136" s="279" t="str">
        <f>B135</f>
        <v>по результатам осмотра</v>
      </c>
      <c r="C136" s="185" t="s">
        <v>301</v>
      </c>
      <c r="D136" s="213"/>
      <c r="E136" s="214"/>
      <c r="F136" s="198"/>
      <c r="G136" s="115"/>
      <c r="H136" s="115"/>
      <c r="I136" s="116"/>
      <c r="J136" s="74"/>
      <c r="K136" s="109"/>
      <c r="L136" s="64"/>
      <c r="M136" s="62"/>
      <c r="N136" s="65"/>
      <c r="O136" s="61"/>
      <c r="P136" s="66"/>
      <c r="Q136" s="64"/>
      <c r="R136" s="66"/>
      <c r="S136" s="67"/>
      <c r="T136" s="61"/>
      <c r="U136" s="66"/>
      <c r="V136" s="64"/>
      <c r="W136" s="62"/>
      <c r="X136" s="68"/>
      <c r="Y136" s="61"/>
      <c r="Z136" s="66"/>
      <c r="AA136" s="64"/>
      <c r="AB136" s="75"/>
      <c r="AC136" s="68"/>
      <c r="AD136" s="61"/>
      <c r="AE136" s="62"/>
      <c r="AF136" s="64"/>
      <c r="AG136" s="66"/>
      <c r="AH136" s="68"/>
      <c r="AI136" s="198"/>
    </row>
    <row r="137" spans="1:35" s="28" customFormat="1" ht="36">
      <c r="A137" s="135" t="s">
        <v>364</v>
      </c>
      <c r="B137" s="279" t="str">
        <f>B136</f>
        <v>по результатам осмотра</v>
      </c>
      <c r="C137" s="185" t="s">
        <v>301</v>
      </c>
      <c r="D137" s="88" t="str">
        <f>D134</f>
        <v>12 месяцев</v>
      </c>
      <c r="E137" s="212" t="str">
        <f>E134</f>
        <v>износ более 60%</v>
      </c>
      <c r="F137" s="195"/>
      <c r="G137" s="25"/>
      <c r="H137" s="25"/>
      <c r="I137" s="92"/>
      <c r="J137" s="72"/>
      <c r="K137" s="23"/>
      <c r="L137" s="24"/>
      <c r="M137" s="25"/>
      <c r="N137" s="53"/>
      <c r="O137" s="26"/>
      <c r="P137" s="23"/>
      <c r="Q137" s="24"/>
      <c r="R137" s="23"/>
      <c r="S137" s="32"/>
      <c r="T137" s="26"/>
      <c r="U137" s="23"/>
      <c r="V137" s="24"/>
      <c r="W137" s="25"/>
      <c r="X137" s="22"/>
      <c r="Y137" s="26"/>
      <c r="Z137" s="25"/>
      <c r="AA137" s="24"/>
      <c r="AB137" s="25"/>
      <c r="AC137" s="56"/>
      <c r="AD137" s="26"/>
      <c r="AE137" s="25"/>
      <c r="AF137" s="24"/>
      <c r="AG137" s="23"/>
      <c r="AH137" s="56"/>
      <c r="AI137" s="195"/>
    </row>
    <row r="138" spans="1:35" s="28" customFormat="1" ht="54" customHeight="1">
      <c r="A138" s="129" t="s">
        <v>158</v>
      </c>
      <c r="B138" s="130" t="s">
        <v>270</v>
      </c>
      <c r="C138" s="185" t="str">
        <f>C137</f>
        <v>бесперебойное водоснабжение, соответствие воды нормативным требованиям</v>
      </c>
      <c r="D138" s="95" t="str">
        <f>D137</f>
        <v>12 месяцев</v>
      </c>
      <c r="E138" s="161" t="s">
        <v>365</v>
      </c>
      <c r="F138" s="196"/>
      <c r="G138" s="25"/>
      <c r="H138" s="25"/>
      <c r="I138" s="92"/>
      <c r="J138" s="72">
        <v>37</v>
      </c>
      <c r="K138" s="23"/>
      <c r="L138" s="24"/>
      <c r="M138" s="25">
        <v>275.3</v>
      </c>
      <c r="N138" s="53"/>
      <c r="O138" s="26">
        <v>14</v>
      </c>
      <c r="P138" s="23"/>
      <c r="Q138" s="24"/>
      <c r="R138" s="23">
        <v>565.20799999999997</v>
      </c>
      <c r="S138" s="32"/>
      <c r="T138" s="26">
        <v>22</v>
      </c>
      <c r="U138" s="23"/>
      <c r="V138" s="24"/>
      <c r="W138" s="25">
        <v>107.23</v>
      </c>
      <c r="X138" s="22"/>
      <c r="Y138" s="26">
        <v>11</v>
      </c>
      <c r="Z138" s="23"/>
      <c r="AA138" s="24"/>
      <c r="AB138" s="27">
        <v>139</v>
      </c>
      <c r="AC138" s="56"/>
      <c r="AD138" s="26">
        <v>23</v>
      </c>
      <c r="AE138" s="23"/>
      <c r="AF138" s="24"/>
      <c r="AG138" s="23">
        <v>158</v>
      </c>
      <c r="AH138" s="56"/>
      <c r="AI138" s="196"/>
    </row>
    <row r="139" spans="1:35" s="28" customFormat="1" ht="25.5">
      <c r="A139" s="129" t="s">
        <v>273</v>
      </c>
      <c r="B139" s="130" t="s">
        <v>377</v>
      </c>
      <c r="C139" s="185" t="s">
        <v>302</v>
      </c>
      <c r="D139" s="216" t="s">
        <v>339</v>
      </c>
      <c r="E139" s="161" t="s">
        <v>366</v>
      </c>
      <c r="F139" s="196"/>
      <c r="G139" s="25"/>
      <c r="H139" s="25"/>
      <c r="I139" s="92"/>
      <c r="J139" s="72"/>
      <c r="K139" s="23"/>
      <c r="L139" s="24"/>
      <c r="M139" s="25"/>
      <c r="N139" s="53"/>
      <c r="O139" s="26"/>
      <c r="P139" s="23"/>
      <c r="Q139" s="24"/>
      <c r="R139" s="23"/>
      <c r="S139" s="32"/>
      <c r="T139" s="26"/>
      <c r="U139" s="23"/>
      <c r="V139" s="24"/>
      <c r="W139" s="25"/>
      <c r="X139" s="22"/>
      <c r="Y139" s="26"/>
      <c r="Z139" s="23"/>
      <c r="AA139" s="24"/>
      <c r="AB139" s="27"/>
      <c r="AC139" s="56"/>
      <c r="AD139" s="26"/>
      <c r="AE139" s="23"/>
      <c r="AF139" s="24"/>
      <c r="AG139" s="23"/>
      <c r="AH139" s="56"/>
      <c r="AI139" s="196"/>
    </row>
    <row r="140" spans="1:35" s="28" customFormat="1" ht="39" thickBot="1">
      <c r="A140" s="280" t="s">
        <v>378</v>
      </c>
      <c r="B140" s="130" t="s">
        <v>379</v>
      </c>
      <c r="C140" s="185" t="str">
        <f>C139</f>
        <v>снижение стоимости воды, улучшение качества воды</v>
      </c>
      <c r="D140" s="216" t="s">
        <v>348</v>
      </c>
      <c r="E140" s="161" t="s">
        <v>380</v>
      </c>
      <c r="F140" s="196"/>
      <c r="G140" s="25"/>
      <c r="H140" s="25"/>
      <c r="I140" s="92"/>
      <c r="J140" s="72"/>
      <c r="K140" s="23"/>
      <c r="L140" s="24"/>
      <c r="M140" s="25"/>
      <c r="N140" s="53"/>
      <c r="O140" s="26"/>
      <c r="P140" s="23"/>
      <c r="Q140" s="24"/>
      <c r="R140" s="23"/>
      <c r="S140" s="32"/>
      <c r="T140" s="26"/>
      <c r="U140" s="23"/>
      <c r="V140" s="24"/>
      <c r="W140" s="25"/>
      <c r="X140" s="22"/>
      <c r="Y140" s="26"/>
      <c r="Z140" s="23"/>
      <c r="AA140" s="24"/>
      <c r="AB140" s="27"/>
      <c r="AC140" s="56"/>
      <c r="AD140" s="26"/>
      <c r="AE140" s="23"/>
      <c r="AF140" s="24"/>
      <c r="AG140" s="23"/>
      <c r="AH140" s="56"/>
      <c r="AI140" s="196"/>
    </row>
    <row r="141" spans="1:35" ht="13.5" thickBot="1">
      <c r="A141" s="201" t="s">
        <v>23</v>
      </c>
      <c r="B141" s="117"/>
      <c r="C141" s="164"/>
      <c r="D141" s="123"/>
      <c r="E141" s="180"/>
      <c r="F141" s="202"/>
      <c r="G141" s="10"/>
      <c r="H141" s="10"/>
      <c r="I141" s="13"/>
      <c r="J141" s="20"/>
      <c r="K141" s="5"/>
      <c r="L141" s="11"/>
      <c r="M141" s="10">
        <v>594</v>
      </c>
      <c r="N141" s="14"/>
      <c r="O141" s="4"/>
      <c r="P141" s="5"/>
      <c r="Q141" s="11"/>
      <c r="R141" s="5">
        <v>156.286</v>
      </c>
      <c r="S141" s="31"/>
      <c r="T141" s="4"/>
      <c r="U141" s="5"/>
      <c r="V141" s="11"/>
      <c r="W141" s="10">
        <v>175</v>
      </c>
      <c r="X141" s="6"/>
      <c r="Y141" s="4"/>
      <c r="Z141" s="5"/>
      <c r="AA141" s="11"/>
      <c r="AB141" s="16">
        <v>79</v>
      </c>
      <c r="AC141" s="17"/>
      <c r="AD141" s="4"/>
      <c r="AE141" s="5"/>
      <c r="AF141" s="11"/>
      <c r="AG141" s="5">
        <v>87</v>
      </c>
      <c r="AH141" s="17"/>
      <c r="AI141" s="202"/>
    </row>
    <row r="142" spans="1:35" hidden="1">
      <c r="A142" s="110" t="s">
        <v>24</v>
      </c>
      <c r="B142" s="19">
        <v>40543</v>
      </c>
      <c r="C142" s="185"/>
      <c r="D142" s="15"/>
      <c r="E142" s="181"/>
      <c r="F142" s="199"/>
      <c r="G142" s="10"/>
      <c r="H142" s="10"/>
      <c r="I142" s="13"/>
      <c r="J142" s="20"/>
      <c r="K142" s="5"/>
      <c r="L142" s="11"/>
      <c r="M142" s="10"/>
      <c r="N142" s="14"/>
      <c r="O142" s="4"/>
      <c r="P142" s="5"/>
      <c r="Q142" s="11"/>
      <c r="R142" s="16"/>
      <c r="S142" s="34"/>
      <c r="T142" s="4"/>
      <c r="U142" s="5"/>
      <c r="V142" s="11"/>
      <c r="W142" s="10"/>
      <c r="X142" s="17"/>
      <c r="Y142" s="4"/>
      <c r="Z142" s="5"/>
      <c r="AA142" s="11"/>
      <c r="AB142" s="16"/>
      <c r="AC142" s="17"/>
      <c r="AD142" s="9"/>
      <c r="AE142" s="10"/>
      <c r="AF142" s="11"/>
      <c r="AG142" s="5"/>
      <c r="AH142" s="17"/>
      <c r="AI142" s="199"/>
    </row>
    <row r="143" spans="1:35" hidden="1">
      <c r="A143" s="111" t="s">
        <v>25</v>
      </c>
      <c r="B143" s="19">
        <v>40543</v>
      </c>
      <c r="C143" s="185"/>
      <c r="D143" s="15"/>
      <c r="E143" s="181"/>
      <c r="F143" s="199"/>
      <c r="G143" s="10"/>
      <c r="H143" s="10"/>
      <c r="I143" s="13"/>
      <c r="J143" s="20"/>
      <c r="K143" s="5"/>
      <c r="L143" s="11"/>
      <c r="M143" s="10"/>
      <c r="N143" s="14"/>
      <c r="O143" s="4"/>
      <c r="P143" s="5"/>
      <c r="Q143" s="11"/>
      <c r="R143" s="5"/>
      <c r="S143" s="31"/>
      <c r="T143" s="4"/>
      <c r="U143" s="5"/>
      <c r="V143" s="11"/>
      <c r="W143" s="10"/>
      <c r="X143" s="6"/>
      <c r="Y143" s="4"/>
      <c r="Z143" s="5"/>
      <c r="AA143" s="11"/>
      <c r="AB143" s="16"/>
      <c r="AC143" s="17"/>
      <c r="AD143" s="9"/>
      <c r="AE143" s="10"/>
      <c r="AF143" s="11"/>
      <c r="AG143" s="5"/>
      <c r="AH143" s="17"/>
      <c r="AI143" s="199"/>
    </row>
    <row r="144" spans="1:35">
      <c r="A144" s="300" t="s">
        <v>160</v>
      </c>
      <c r="B144" s="302" t="s">
        <v>147</v>
      </c>
      <c r="C144" s="292" t="str">
        <f>C128</f>
        <v>выявление дефектов, составление перечня мероприятий для их устранения</v>
      </c>
      <c r="D144" s="294" t="s">
        <v>276</v>
      </c>
      <c r="E144" s="296" t="str">
        <f>E138</f>
        <v>применятеся ко всем МКД</v>
      </c>
      <c r="F144" s="298"/>
      <c r="G144" s="10"/>
      <c r="H144" s="10"/>
      <c r="I144" s="13"/>
      <c r="J144" s="20"/>
      <c r="K144" s="5"/>
      <c r="L144" s="11"/>
      <c r="M144" s="10"/>
      <c r="N144" s="14"/>
      <c r="O144" s="4"/>
      <c r="P144" s="5"/>
      <c r="Q144" s="11"/>
      <c r="R144" s="5"/>
      <c r="S144" s="31"/>
      <c r="T144" s="4"/>
      <c r="U144" s="5"/>
      <c r="V144" s="11"/>
      <c r="W144" s="10"/>
      <c r="X144" s="6"/>
      <c r="Y144" s="4"/>
      <c r="Z144" s="5"/>
      <c r="AA144" s="11"/>
      <c r="AB144" s="16"/>
      <c r="AC144" s="17"/>
      <c r="AD144" s="9"/>
      <c r="AE144" s="10"/>
      <c r="AF144" s="11"/>
      <c r="AG144" s="5"/>
      <c r="AH144" s="17"/>
      <c r="AI144" s="298"/>
    </row>
    <row r="145" spans="1:35" ht="39" customHeight="1">
      <c r="A145" s="301"/>
      <c r="B145" s="303"/>
      <c r="C145" s="293"/>
      <c r="D145" s="295"/>
      <c r="E145" s="297"/>
      <c r="F145" s="299"/>
      <c r="G145" s="10"/>
      <c r="H145" s="10"/>
      <c r="I145" s="13"/>
      <c r="J145" s="20"/>
      <c r="K145" s="5"/>
      <c r="L145" s="11"/>
      <c r="M145" s="10"/>
      <c r="N145" s="14"/>
      <c r="O145" s="4"/>
      <c r="P145" s="5"/>
      <c r="Q145" s="11"/>
      <c r="R145" s="5"/>
      <c r="S145" s="31"/>
      <c r="T145" s="4"/>
      <c r="U145" s="5"/>
      <c r="V145" s="11"/>
      <c r="W145" s="10"/>
      <c r="X145" s="6"/>
      <c r="Y145" s="4"/>
      <c r="Z145" s="5"/>
      <c r="AA145" s="11"/>
      <c r="AB145" s="16"/>
      <c r="AC145" s="17"/>
      <c r="AD145" s="9"/>
      <c r="AE145" s="10"/>
      <c r="AF145" s="11"/>
      <c r="AG145" s="5"/>
      <c r="AH145" s="17"/>
      <c r="AI145" s="299"/>
    </row>
    <row r="146" spans="1:35">
      <c r="A146" s="304" t="s">
        <v>180</v>
      </c>
      <c r="B146" s="302" t="s">
        <v>151</v>
      </c>
      <c r="C146" s="292" t="str">
        <f>C130</f>
        <v>выявление дефектов, составление перечня мероприятий для их устранения</v>
      </c>
      <c r="D146" s="294" t="s">
        <v>352</v>
      </c>
      <c r="E146" s="296" t="str">
        <f>E144</f>
        <v>применятеся ко всем МКД</v>
      </c>
      <c r="F146" s="298"/>
      <c r="G146" s="10"/>
      <c r="H146" s="10"/>
      <c r="I146" s="13"/>
      <c r="J146" s="20"/>
      <c r="K146" s="5"/>
      <c r="L146" s="11"/>
      <c r="M146" s="10"/>
      <c r="N146" s="14"/>
      <c r="O146" s="4"/>
      <c r="P146" s="5"/>
      <c r="Q146" s="11"/>
      <c r="R146" s="5"/>
      <c r="S146" s="31"/>
      <c r="T146" s="4"/>
      <c r="U146" s="5"/>
      <c r="V146" s="11"/>
      <c r="W146" s="10"/>
      <c r="X146" s="6"/>
      <c r="Y146" s="4"/>
      <c r="Z146" s="5"/>
      <c r="AA146" s="11"/>
      <c r="AB146" s="16"/>
      <c r="AC146" s="17"/>
      <c r="AD146" s="9"/>
      <c r="AE146" s="10"/>
      <c r="AF146" s="11"/>
      <c r="AG146" s="5"/>
      <c r="AH146" s="17"/>
      <c r="AI146" s="298"/>
    </row>
    <row r="147" spans="1:35" ht="39.75" customHeight="1">
      <c r="A147" s="305"/>
      <c r="B147" s="303"/>
      <c r="C147" s="293"/>
      <c r="D147" s="295"/>
      <c r="E147" s="297"/>
      <c r="F147" s="299"/>
      <c r="G147" s="10"/>
      <c r="H147" s="10"/>
      <c r="I147" s="13"/>
      <c r="J147" s="20"/>
      <c r="K147" s="5"/>
      <c r="L147" s="11"/>
      <c r="M147" s="10"/>
      <c r="N147" s="14"/>
      <c r="O147" s="4"/>
      <c r="P147" s="5"/>
      <c r="Q147" s="11"/>
      <c r="R147" s="5"/>
      <c r="S147" s="31"/>
      <c r="T147" s="4"/>
      <c r="U147" s="5"/>
      <c r="V147" s="11"/>
      <c r="W147" s="10"/>
      <c r="X147" s="6"/>
      <c r="Y147" s="4"/>
      <c r="Z147" s="5"/>
      <c r="AA147" s="11"/>
      <c r="AB147" s="16"/>
      <c r="AC147" s="17"/>
      <c r="AD147" s="9"/>
      <c r="AE147" s="10"/>
      <c r="AF147" s="11"/>
      <c r="AG147" s="5"/>
      <c r="AH147" s="17"/>
      <c r="AI147" s="299"/>
    </row>
    <row r="148" spans="1:35" ht="25.5">
      <c r="A148" s="176" t="s">
        <v>161</v>
      </c>
      <c r="B148" s="131" t="s">
        <v>356</v>
      </c>
      <c r="C148" s="155" t="s">
        <v>303</v>
      </c>
      <c r="D148" s="132" t="s">
        <v>319</v>
      </c>
      <c r="E148" s="161" t="str">
        <f>E146</f>
        <v>применятеся ко всем МКД</v>
      </c>
      <c r="F148" s="200"/>
      <c r="G148" s="10"/>
      <c r="H148" s="10"/>
      <c r="I148" s="13"/>
      <c r="J148" s="20"/>
      <c r="K148" s="5"/>
      <c r="L148" s="11"/>
      <c r="M148" s="10"/>
      <c r="N148" s="14"/>
      <c r="O148" s="4"/>
      <c r="P148" s="5"/>
      <c r="Q148" s="11"/>
      <c r="R148" s="5"/>
      <c r="S148" s="31"/>
      <c r="T148" s="4"/>
      <c r="U148" s="5"/>
      <c r="V148" s="11"/>
      <c r="W148" s="10"/>
      <c r="X148" s="6"/>
      <c r="Y148" s="4"/>
      <c r="Z148" s="5"/>
      <c r="AA148" s="11"/>
      <c r="AB148" s="16"/>
      <c r="AC148" s="17"/>
      <c r="AD148" s="9"/>
      <c r="AE148" s="10"/>
      <c r="AF148" s="11"/>
      <c r="AG148" s="5"/>
      <c r="AH148" s="17"/>
      <c r="AI148" s="200"/>
    </row>
    <row r="149" spans="1:35" ht="33" customHeight="1">
      <c r="A149" s="129" t="s">
        <v>367</v>
      </c>
      <c r="B149" s="160" t="str">
        <f>B137</f>
        <v>по результатам осмотра</v>
      </c>
      <c r="C149" s="159" t="str">
        <f>C148</f>
        <v>бесперебойное функционирование системы</v>
      </c>
      <c r="D149" s="173" t="s">
        <v>319</v>
      </c>
      <c r="E149" s="161" t="str">
        <f>E148</f>
        <v>применятеся ко всем МКД</v>
      </c>
      <c r="F149" s="200"/>
      <c r="G149" s="29"/>
      <c r="H149" s="29"/>
      <c r="I149" s="156"/>
      <c r="J149" s="157"/>
      <c r="K149" s="157"/>
      <c r="L149" s="156"/>
      <c r="M149" s="29"/>
      <c r="N149" s="29"/>
      <c r="O149" s="157"/>
      <c r="P149" s="157"/>
      <c r="Q149" s="156"/>
      <c r="R149" s="157"/>
      <c r="S149" s="157"/>
      <c r="T149" s="157"/>
      <c r="U149" s="157"/>
      <c r="V149" s="156"/>
      <c r="W149" s="29"/>
      <c r="X149" s="157"/>
      <c r="Y149" s="157"/>
      <c r="Z149" s="157"/>
      <c r="AA149" s="156"/>
      <c r="AB149" s="158"/>
      <c r="AC149" s="158"/>
      <c r="AD149" s="29"/>
      <c r="AE149" s="29"/>
      <c r="AF149" s="156"/>
      <c r="AG149" s="157"/>
      <c r="AH149" s="158"/>
      <c r="AI149" s="200"/>
    </row>
    <row r="150" spans="1:35" ht="44.25" customHeight="1">
      <c r="A150" s="121" t="s">
        <v>171</v>
      </c>
      <c r="B150" s="188" t="s">
        <v>271</v>
      </c>
      <c r="C150" s="186" t="s">
        <v>305</v>
      </c>
      <c r="D150" s="12" t="str">
        <f>D149</f>
        <v>12 месяцев</v>
      </c>
      <c r="E150" s="181" t="str">
        <f>E149</f>
        <v>применятеся ко всем МКД</v>
      </c>
      <c r="F150" s="191"/>
      <c r="AI150" s="191"/>
    </row>
    <row r="151" spans="1:35" ht="32.25" customHeight="1">
      <c r="A151" s="120" t="s">
        <v>179</v>
      </c>
      <c r="B151" s="20" t="s">
        <v>239</v>
      </c>
      <c r="C151" s="163" t="s">
        <v>304</v>
      </c>
      <c r="D151" s="12"/>
      <c r="E151" s="181" t="str">
        <f>E150</f>
        <v>применятеся ко всем МКД</v>
      </c>
      <c r="F151" s="191"/>
      <c r="AI151" s="191"/>
    </row>
    <row r="152" spans="1:35" hidden="1">
      <c r="A152" s="162" t="s">
        <v>171</v>
      </c>
      <c r="B152" s="175">
        <v>40543</v>
      </c>
      <c r="C152" s="186" t="s">
        <v>172</v>
      </c>
      <c r="D152" s="125">
        <v>18862</v>
      </c>
      <c r="E152" s="153">
        <f>E189+E204+E227+E239+E263</f>
        <v>17507.400000000001</v>
      </c>
      <c r="F152" s="192">
        <f t="shared" ref="F152:F215" si="1">E152/D152</f>
        <v>0.9281836496659952</v>
      </c>
      <c r="AI152" s="192" t="e">
        <f t="shared" ref="AI152:AI215" si="2">AH152/AG152</f>
        <v>#DIV/0!</v>
      </c>
    </row>
    <row r="153" spans="1:35" hidden="1">
      <c r="A153" s="177" t="s">
        <v>106</v>
      </c>
      <c r="B153" s="20"/>
      <c r="C153" s="163"/>
      <c r="D153" s="5">
        <v>39</v>
      </c>
      <c r="E153" s="181">
        <v>36</v>
      </c>
      <c r="F153" s="191">
        <f t="shared" si="1"/>
        <v>0.92307692307692313</v>
      </c>
      <c r="AI153" s="191" t="e">
        <f t="shared" si="2"/>
        <v>#DIV/0!</v>
      </c>
    </row>
    <row r="154" spans="1:35" hidden="1">
      <c r="A154" s="134" t="s">
        <v>109</v>
      </c>
      <c r="B154" s="20"/>
      <c r="C154" s="163"/>
      <c r="D154" s="5">
        <v>334</v>
      </c>
      <c r="E154" s="181">
        <f>52+70+55+51+83</f>
        <v>311</v>
      </c>
      <c r="F154" s="191">
        <f t="shared" si="1"/>
        <v>0.93113772455089816</v>
      </c>
      <c r="AI154" s="191" t="e">
        <f t="shared" si="2"/>
        <v>#DIV/0!</v>
      </c>
    </row>
    <row r="155" spans="1:35" hidden="1">
      <c r="A155" s="134" t="s">
        <v>110</v>
      </c>
      <c r="B155" s="20"/>
      <c r="C155" s="163"/>
      <c r="D155" s="5">
        <f>119+156</f>
        <v>275</v>
      </c>
      <c r="E155" s="181">
        <f>105+141</f>
        <v>246</v>
      </c>
      <c r="F155" s="191">
        <f t="shared" si="1"/>
        <v>0.89454545454545453</v>
      </c>
      <c r="AI155" s="191" t="e">
        <f t="shared" si="2"/>
        <v>#DIV/0!</v>
      </c>
    </row>
    <row r="156" spans="1:35" hidden="1">
      <c r="A156" s="134" t="s">
        <v>111</v>
      </c>
      <c r="B156" s="20"/>
      <c r="C156" s="163"/>
      <c r="D156" s="5">
        <v>202</v>
      </c>
      <c r="E156" s="181">
        <f>146+48</f>
        <v>194</v>
      </c>
      <c r="F156" s="191">
        <f t="shared" si="1"/>
        <v>0.96039603960396036</v>
      </c>
      <c r="AI156" s="191" t="e">
        <f t="shared" si="2"/>
        <v>#DIV/0!</v>
      </c>
    </row>
    <row r="157" spans="1:35" hidden="1">
      <c r="A157" s="134" t="s">
        <v>112</v>
      </c>
      <c r="B157" s="20"/>
      <c r="C157" s="163"/>
      <c r="D157" s="5">
        <v>300</v>
      </c>
      <c r="E157" s="181">
        <f>23+37+106+50+50</f>
        <v>266</v>
      </c>
      <c r="F157" s="191">
        <f t="shared" si="1"/>
        <v>0.88666666666666671</v>
      </c>
      <c r="AI157" s="191" t="e">
        <f t="shared" si="2"/>
        <v>#DIV/0!</v>
      </c>
    </row>
    <row r="158" spans="1:35" hidden="1">
      <c r="A158" s="134" t="s">
        <v>107</v>
      </c>
      <c r="B158" s="20"/>
      <c r="C158" s="163"/>
      <c r="D158" s="5">
        <v>110</v>
      </c>
      <c r="E158" s="181">
        <v>100</v>
      </c>
      <c r="F158" s="191">
        <f t="shared" si="1"/>
        <v>0.90909090909090906</v>
      </c>
      <c r="AI158" s="191" t="e">
        <f t="shared" si="2"/>
        <v>#DIV/0!</v>
      </c>
    </row>
    <row r="159" spans="1:35" hidden="1">
      <c r="A159" s="134" t="s">
        <v>108</v>
      </c>
      <c r="B159" s="20"/>
      <c r="C159" s="163"/>
      <c r="D159" s="5">
        <v>119</v>
      </c>
      <c r="E159" s="181">
        <v>110</v>
      </c>
      <c r="F159" s="191">
        <f t="shared" si="1"/>
        <v>0.92436974789915971</v>
      </c>
      <c r="AI159" s="191" t="e">
        <f t="shared" si="2"/>
        <v>#DIV/0!</v>
      </c>
    </row>
    <row r="160" spans="1:35" hidden="1">
      <c r="A160" s="134" t="s">
        <v>113</v>
      </c>
      <c r="B160" s="20"/>
      <c r="C160" s="163"/>
      <c r="D160" s="5">
        <v>244</v>
      </c>
      <c r="E160" s="181">
        <f>53+52+54+61</f>
        <v>220</v>
      </c>
      <c r="F160" s="191">
        <f t="shared" si="1"/>
        <v>0.90163934426229508</v>
      </c>
      <c r="AI160" s="191" t="e">
        <f t="shared" si="2"/>
        <v>#DIV/0!</v>
      </c>
    </row>
    <row r="161" spans="1:35" hidden="1">
      <c r="A161" s="178" t="s">
        <v>114</v>
      </c>
      <c r="B161" s="20"/>
      <c r="C161" s="163"/>
      <c r="D161" s="5">
        <v>81</v>
      </c>
      <c r="E161" s="181">
        <v>73</v>
      </c>
      <c r="F161" s="191">
        <f t="shared" si="1"/>
        <v>0.90123456790123457</v>
      </c>
      <c r="AI161" s="191" t="e">
        <f t="shared" si="2"/>
        <v>#DIV/0!</v>
      </c>
    </row>
    <row r="162" spans="1:35" hidden="1">
      <c r="A162" s="134" t="s">
        <v>115</v>
      </c>
      <c r="B162" s="20"/>
      <c r="C162" s="163"/>
      <c r="D162" s="5">
        <v>144</v>
      </c>
      <c r="E162" s="181">
        <v>122</v>
      </c>
      <c r="F162" s="191">
        <f t="shared" si="1"/>
        <v>0.84722222222222221</v>
      </c>
      <c r="AI162" s="191" t="e">
        <f t="shared" si="2"/>
        <v>#DIV/0!</v>
      </c>
    </row>
    <row r="163" spans="1:35" hidden="1">
      <c r="A163" s="134" t="s">
        <v>116</v>
      </c>
      <c r="B163" s="20"/>
      <c r="C163" s="163"/>
      <c r="D163" s="5">
        <v>249</v>
      </c>
      <c r="E163" s="181">
        <v>230</v>
      </c>
      <c r="F163" s="191">
        <f t="shared" si="1"/>
        <v>0.92369477911646591</v>
      </c>
      <c r="AI163" s="191" t="e">
        <f t="shared" si="2"/>
        <v>#DIV/0!</v>
      </c>
    </row>
    <row r="164" spans="1:35" hidden="1">
      <c r="A164" s="134" t="s">
        <v>117</v>
      </c>
      <c r="B164" s="20"/>
      <c r="C164" s="163"/>
      <c r="D164" s="5">
        <v>107</v>
      </c>
      <c r="E164" s="181">
        <v>101</v>
      </c>
      <c r="F164" s="191">
        <f t="shared" si="1"/>
        <v>0.94392523364485981</v>
      </c>
      <c r="AI164" s="191" t="e">
        <f t="shared" si="2"/>
        <v>#DIV/0!</v>
      </c>
    </row>
    <row r="165" spans="1:35" hidden="1">
      <c r="A165" s="134" t="s">
        <v>118</v>
      </c>
      <c r="B165" s="20"/>
      <c r="C165" s="163"/>
      <c r="D165" s="5">
        <v>228</v>
      </c>
      <c r="E165" s="181">
        <v>222</v>
      </c>
      <c r="F165" s="191">
        <f t="shared" si="1"/>
        <v>0.97368421052631582</v>
      </c>
      <c r="AI165" s="191" t="e">
        <f t="shared" si="2"/>
        <v>#DIV/0!</v>
      </c>
    </row>
    <row r="166" spans="1:35" hidden="1">
      <c r="A166" s="134" t="s">
        <v>119</v>
      </c>
      <c r="B166" s="20"/>
      <c r="C166" s="163"/>
      <c r="D166" s="5">
        <v>184</v>
      </c>
      <c r="E166" s="181">
        <v>167</v>
      </c>
      <c r="F166" s="191">
        <f t="shared" si="1"/>
        <v>0.90760869565217395</v>
      </c>
      <c r="AI166" s="191" t="e">
        <f t="shared" si="2"/>
        <v>#DIV/0!</v>
      </c>
    </row>
    <row r="167" spans="1:35" hidden="1">
      <c r="A167" s="134" t="s">
        <v>120</v>
      </c>
      <c r="B167" s="20"/>
      <c r="C167" s="163"/>
      <c r="D167" s="5">
        <v>150</v>
      </c>
      <c r="E167" s="181">
        <v>138</v>
      </c>
      <c r="F167" s="191">
        <f t="shared" si="1"/>
        <v>0.92</v>
      </c>
      <c r="AI167" s="191" t="e">
        <f t="shared" si="2"/>
        <v>#DIV/0!</v>
      </c>
    </row>
    <row r="168" spans="1:35" hidden="1">
      <c r="A168" s="134" t="s">
        <v>121</v>
      </c>
      <c r="B168" s="20"/>
      <c r="C168" s="163"/>
      <c r="D168" s="5">
        <v>87</v>
      </c>
      <c r="E168" s="181">
        <v>79</v>
      </c>
      <c r="F168" s="191">
        <f t="shared" si="1"/>
        <v>0.90804597701149425</v>
      </c>
      <c r="AI168" s="191" t="e">
        <f t="shared" si="2"/>
        <v>#DIV/0!</v>
      </c>
    </row>
    <row r="169" spans="1:35" hidden="1">
      <c r="A169" s="134" t="s">
        <v>122</v>
      </c>
      <c r="B169" s="20"/>
      <c r="C169" s="163"/>
      <c r="D169" s="5">
        <v>80</v>
      </c>
      <c r="E169" s="181">
        <v>74</v>
      </c>
      <c r="F169" s="191">
        <f t="shared" si="1"/>
        <v>0.92500000000000004</v>
      </c>
      <c r="AI169" s="191" t="e">
        <f t="shared" si="2"/>
        <v>#DIV/0!</v>
      </c>
    </row>
    <row r="170" spans="1:35" hidden="1">
      <c r="A170" s="134" t="s">
        <v>123</v>
      </c>
      <c r="B170" s="20"/>
      <c r="C170" s="163"/>
      <c r="D170" s="5">
        <v>214</v>
      </c>
      <c r="E170" s="181">
        <v>190</v>
      </c>
      <c r="F170" s="191">
        <f t="shared" si="1"/>
        <v>0.88785046728971961</v>
      </c>
      <c r="AI170" s="191" t="e">
        <f t="shared" si="2"/>
        <v>#DIV/0!</v>
      </c>
    </row>
    <row r="171" spans="1:35" hidden="1">
      <c r="A171" s="134" t="s">
        <v>170</v>
      </c>
      <c r="B171" s="20"/>
      <c r="C171" s="163"/>
      <c r="D171" s="5">
        <v>184</v>
      </c>
      <c r="E171" s="181">
        <v>181</v>
      </c>
      <c r="F171" s="191">
        <f t="shared" si="1"/>
        <v>0.98369565217391308</v>
      </c>
      <c r="AI171" s="191" t="e">
        <f t="shared" si="2"/>
        <v>#DIV/0!</v>
      </c>
    </row>
    <row r="172" spans="1:35" hidden="1">
      <c r="A172" s="134" t="s">
        <v>124</v>
      </c>
      <c r="B172" s="20"/>
      <c r="C172" s="163"/>
      <c r="D172" s="5">
        <v>175</v>
      </c>
      <c r="E172" s="181">
        <v>168</v>
      </c>
      <c r="F172" s="191">
        <f t="shared" si="1"/>
        <v>0.96</v>
      </c>
      <c r="AI172" s="191" t="e">
        <f t="shared" si="2"/>
        <v>#DIV/0!</v>
      </c>
    </row>
    <row r="173" spans="1:35" hidden="1">
      <c r="A173" s="134" t="s">
        <v>125</v>
      </c>
      <c r="B173" s="20"/>
      <c r="C173" s="163"/>
      <c r="D173" s="5">
        <v>72</v>
      </c>
      <c r="E173" s="181">
        <v>67</v>
      </c>
      <c r="F173" s="191">
        <f t="shared" si="1"/>
        <v>0.93055555555555558</v>
      </c>
      <c r="AI173" s="191" t="e">
        <f t="shared" si="2"/>
        <v>#DIV/0!</v>
      </c>
    </row>
    <row r="174" spans="1:35" hidden="1">
      <c r="A174" s="134" t="s">
        <v>126</v>
      </c>
      <c r="B174" s="20"/>
      <c r="C174" s="163"/>
      <c r="D174" s="5">
        <v>107</v>
      </c>
      <c r="E174" s="181">
        <v>100</v>
      </c>
      <c r="F174" s="191">
        <f t="shared" si="1"/>
        <v>0.93457943925233644</v>
      </c>
      <c r="AI174" s="191" t="e">
        <f t="shared" si="2"/>
        <v>#DIV/0!</v>
      </c>
    </row>
    <row r="175" spans="1:35" hidden="1">
      <c r="A175" s="134" t="s">
        <v>127</v>
      </c>
      <c r="B175" s="20"/>
      <c r="C175" s="163"/>
      <c r="D175" s="5">
        <v>145</v>
      </c>
      <c r="E175" s="181">
        <v>134</v>
      </c>
      <c r="F175" s="191">
        <f t="shared" si="1"/>
        <v>0.92413793103448272</v>
      </c>
      <c r="AI175" s="191" t="e">
        <f t="shared" si="2"/>
        <v>#DIV/0!</v>
      </c>
    </row>
    <row r="176" spans="1:35" hidden="1">
      <c r="A176" s="134" t="s">
        <v>128</v>
      </c>
      <c r="B176" s="20"/>
      <c r="C176" s="163"/>
      <c r="D176" s="5">
        <v>149</v>
      </c>
      <c r="E176" s="181">
        <v>136</v>
      </c>
      <c r="F176" s="191">
        <f t="shared" si="1"/>
        <v>0.91275167785234901</v>
      </c>
      <c r="AI176" s="191" t="e">
        <f t="shared" si="2"/>
        <v>#DIV/0!</v>
      </c>
    </row>
    <row r="177" spans="1:35" hidden="1">
      <c r="A177" s="134" t="s">
        <v>129</v>
      </c>
      <c r="B177" s="20"/>
      <c r="C177" s="163"/>
      <c r="D177" s="5">
        <v>72</v>
      </c>
      <c r="E177" s="181">
        <v>69</v>
      </c>
      <c r="F177" s="191">
        <f t="shared" si="1"/>
        <v>0.95833333333333337</v>
      </c>
      <c r="AI177" s="191" t="e">
        <f t="shared" si="2"/>
        <v>#DIV/0!</v>
      </c>
    </row>
    <row r="178" spans="1:35" hidden="1">
      <c r="A178" s="134" t="s">
        <v>130</v>
      </c>
      <c r="B178" s="20"/>
      <c r="C178" s="163"/>
      <c r="D178" s="5">
        <v>144</v>
      </c>
      <c r="E178" s="181">
        <f>D178*0.9</f>
        <v>129.6</v>
      </c>
      <c r="F178" s="191">
        <f t="shared" si="1"/>
        <v>0.89999999999999991</v>
      </c>
      <c r="AI178" s="191" t="e">
        <f t="shared" si="2"/>
        <v>#DIV/0!</v>
      </c>
    </row>
    <row r="179" spans="1:35" hidden="1">
      <c r="A179" s="134" t="s">
        <v>131</v>
      </c>
      <c r="B179" s="20"/>
      <c r="C179" s="163"/>
      <c r="D179" s="5">
        <v>36</v>
      </c>
      <c r="E179" s="181">
        <f>D179*0.9</f>
        <v>32.4</v>
      </c>
      <c r="F179" s="191">
        <f t="shared" si="1"/>
        <v>0.89999999999999991</v>
      </c>
      <c r="AI179" s="191" t="e">
        <f t="shared" si="2"/>
        <v>#DIV/0!</v>
      </c>
    </row>
    <row r="180" spans="1:35" hidden="1">
      <c r="A180" s="134" t="s">
        <v>132</v>
      </c>
      <c r="B180" s="20"/>
      <c r="C180" s="163"/>
      <c r="D180" s="5">
        <v>36</v>
      </c>
      <c r="E180" s="181">
        <f>D180*0.9</f>
        <v>32.4</v>
      </c>
      <c r="F180" s="191">
        <f t="shared" si="1"/>
        <v>0.89999999999999991</v>
      </c>
      <c r="AI180" s="191" t="e">
        <f t="shared" si="2"/>
        <v>#DIV/0!</v>
      </c>
    </row>
    <row r="181" spans="1:35" hidden="1">
      <c r="A181" s="134" t="s">
        <v>133</v>
      </c>
      <c r="B181" s="20"/>
      <c r="C181" s="163"/>
      <c r="D181" s="5">
        <v>132</v>
      </c>
      <c r="E181" s="181">
        <v>118</v>
      </c>
      <c r="F181" s="191">
        <f t="shared" si="1"/>
        <v>0.89393939393939392</v>
      </c>
      <c r="AI181" s="191" t="e">
        <f t="shared" si="2"/>
        <v>#DIV/0!</v>
      </c>
    </row>
    <row r="182" spans="1:35" hidden="1">
      <c r="A182" s="134" t="s">
        <v>134</v>
      </c>
      <c r="B182" s="20"/>
      <c r="C182" s="163"/>
      <c r="D182" s="118">
        <v>230</v>
      </c>
      <c r="E182" s="180">
        <v>207</v>
      </c>
      <c r="F182" s="191">
        <f t="shared" si="1"/>
        <v>0.9</v>
      </c>
      <c r="AI182" s="191" t="e">
        <f t="shared" si="2"/>
        <v>#DIV/0!</v>
      </c>
    </row>
    <row r="183" spans="1:35" hidden="1">
      <c r="A183" s="134" t="s">
        <v>167</v>
      </c>
      <c r="B183" s="20"/>
      <c r="C183" s="163"/>
      <c r="D183" s="5">
        <v>196</v>
      </c>
      <c r="E183" s="181">
        <v>190</v>
      </c>
      <c r="F183" s="191">
        <f t="shared" si="1"/>
        <v>0.96938775510204078</v>
      </c>
      <c r="AI183" s="191" t="e">
        <f t="shared" si="2"/>
        <v>#DIV/0!</v>
      </c>
    </row>
    <row r="184" spans="1:35" hidden="1">
      <c r="A184" s="134" t="s">
        <v>168</v>
      </c>
      <c r="B184" s="20"/>
      <c r="C184" s="163"/>
      <c r="D184" s="5">
        <v>150</v>
      </c>
      <c r="E184" s="181">
        <v>139</v>
      </c>
      <c r="F184" s="191">
        <f t="shared" si="1"/>
        <v>0.92666666666666664</v>
      </c>
      <c r="AI184" s="191" t="e">
        <f t="shared" si="2"/>
        <v>#DIV/0!</v>
      </c>
    </row>
    <row r="185" spans="1:35" hidden="1">
      <c r="A185" s="134" t="s">
        <v>135</v>
      </c>
      <c r="B185" s="20"/>
      <c r="C185" s="163"/>
      <c r="D185" s="5">
        <v>100</v>
      </c>
      <c r="E185" s="181">
        <v>91</v>
      </c>
      <c r="F185" s="191">
        <f t="shared" si="1"/>
        <v>0.91</v>
      </c>
      <c r="AI185" s="191" t="e">
        <f t="shared" si="2"/>
        <v>#DIV/0!</v>
      </c>
    </row>
    <row r="186" spans="1:35" hidden="1">
      <c r="A186" s="134" t="s">
        <v>136</v>
      </c>
      <c r="B186" s="20"/>
      <c r="C186" s="163"/>
      <c r="D186" s="5">
        <v>119</v>
      </c>
      <c r="E186" s="181">
        <v>110</v>
      </c>
      <c r="F186" s="191">
        <f t="shared" si="1"/>
        <v>0.92436974789915971</v>
      </c>
      <c r="AI186" s="191" t="e">
        <f t="shared" si="2"/>
        <v>#DIV/0!</v>
      </c>
    </row>
    <row r="187" spans="1:35" hidden="1">
      <c r="A187" s="134" t="s">
        <v>137</v>
      </c>
      <c r="B187" s="20"/>
      <c r="C187" s="163"/>
      <c r="D187" s="5">
        <v>85</v>
      </c>
      <c r="E187" s="181">
        <v>79</v>
      </c>
      <c r="F187" s="191">
        <f t="shared" si="1"/>
        <v>0.92941176470588238</v>
      </c>
      <c r="AI187" s="191" t="e">
        <f t="shared" si="2"/>
        <v>#DIV/0!</v>
      </c>
    </row>
    <row r="188" spans="1:35" hidden="1">
      <c r="A188" s="134" t="s">
        <v>169</v>
      </c>
      <c r="B188" s="20"/>
      <c r="C188" s="163"/>
      <c r="D188" s="5">
        <v>73</v>
      </c>
      <c r="E188" s="181">
        <v>67</v>
      </c>
      <c r="F188" s="191">
        <f t="shared" si="1"/>
        <v>0.9178082191780822</v>
      </c>
      <c r="AI188" s="191" t="e">
        <f t="shared" si="2"/>
        <v>#DIV/0!</v>
      </c>
    </row>
    <row r="189" spans="1:35" hidden="1">
      <c r="A189" s="120" t="s">
        <v>139</v>
      </c>
      <c r="B189" s="20"/>
      <c r="C189" s="163"/>
      <c r="D189" s="5">
        <f>SUM(D153:D188)</f>
        <v>5352</v>
      </c>
      <c r="E189" s="181">
        <f>SUM(E153:E188)</f>
        <v>4929.3999999999996</v>
      </c>
      <c r="F189" s="191">
        <f t="shared" si="1"/>
        <v>0.92103886397608359</v>
      </c>
      <c r="AI189" s="191" t="e">
        <f t="shared" si="2"/>
        <v>#DIV/0!</v>
      </c>
    </row>
    <row r="190" spans="1:35" hidden="1">
      <c r="A190" s="120" t="s">
        <v>68</v>
      </c>
      <c r="B190" s="20"/>
      <c r="C190" s="163"/>
      <c r="D190" s="5">
        <v>262</v>
      </c>
      <c r="E190" s="181">
        <v>234</v>
      </c>
      <c r="F190" s="191">
        <f t="shared" si="1"/>
        <v>0.89312977099236646</v>
      </c>
      <c r="AI190" s="191" t="e">
        <f t="shared" si="2"/>
        <v>#DIV/0!</v>
      </c>
    </row>
    <row r="191" spans="1:35" hidden="1">
      <c r="A191" s="120" t="s">
        <v>30</v>
      </c>
      <c r="B191" s="20"/>
      <c r="C191" s="163"/>
      <c r="D191" s="5">
        <v>241</v>
      </c>
      <c r="E191" s="181">
        <v>205</v>
      </c>
      <c r="F191" s="191">
        <f t="shared" si="1"/>
        <v>0.85062240663900412</v>
      </c>
      <c r="AI191" s="191" t="e">
        <f t="shared" si="2"/>
        <v>#DIV/0!</v>
      </c>
    </row>
    <row r="192" spans="1:35" hidden="1">
      <c r="A192" s="120" t="s">
        <v>31</v>
      </c>
      <c r="B192" s="20"/>
      <c r="C192" s="163"/>
      <c r="D192" s="5">
        <v>72</v>
      </c>
      <c r="E192" s="181">
        <v>65</v>
      </c>
      <c r="F192" s="191">
        <f t="shared" si="1"/>
        <v>0.90277777777777779</v>
      </c>
      <c r="AI192" s="191" t="e">
        <f t="shared" si="2"/>
        <v>#DIV/0!</v>
      </c>
    </row>
    <row r="193" spans="1:35" hidden="1">
      <c r="A193" s="120" t="s">
        <v>60</v>
      </c>
      <c r="B193" s="20"/>
      <c r="C193" s="163"/>
      <c r="D193" s="5">
        <v>72</v>
      </c>
      <c r="E193" s="181">
        <v>64</v>
      </c>
      <c r="F193" s="191">
        <f t="shared" si="1"/>
        <v>0.88888888888888884</v>
      </c>
      <c r="AI193" s="191" t="e">
        <f t="shared" si="2"/>
        <v>#DIV/0!</v>
      </c>
    </row>
    <row r="194" spans="1:35" hidden="1">
      <c r="A194" s="120" t="s">
        <v>33</v>
      </c>
      <c r="B194" s="20"/>
      <c r="C194" s="163"/>
      <c r="D194" s="5">
        <v>444</v>
      </c>
      <c r="E194" s="181">
        <v>416</v>
      </c>
      <c r="F194" s="191">
        <f t="shared" si="1"/>
        <v>0.93693693693693691</v>
      </c>
      <c r="AI194" s="191" t="e">
        <f t="shared" si="2"/>
        <v>#DIV/0!</v>
      </c>
    </row>
    <row r="195" spans="1:35" hidden="1">
      <c r="A195" s="120" t="s">
        <v>75</v>
      </c>
      <c r="B195" s="20"/>
      <c r="C195" s="163"/>
      <c r="D195" s="5">
        <v>104</v>
      </c>
      <c r="E195" s="181">
        <v>98</v>
      </c>
      <c r="F195" s="191">
        <f t="shared" si="1"/>
        <v>0.94230769230769229</v>
      </c>
      <c r="AI195" s="191" t="e">
        <f t="shared" si="2"/>
        <v>#DIV/0!</v>
      </c>
    </row>
    <row r="196" spans="1:35" hidden="1">
      <c r="A196" s="120" t="s">
        <v>76</v>
      </c>
      <c r="B196" s="20"/>
      <c r="C196" s="163"/>
      <c r="D196" s="5">
        <v>107</v>
      </c>
      <c r="E196" s="181">
        <v>94</v>
      </c>
      <c r="F196" s="191">
        <f t="shared" si="1"/>
        <v>0.87850467289719625</v>
      </c>
      <c r="AI196" s="191" t="e">
        <f t="shared" si="2"/>
        <v>#DIV/0!</v>
      </c>
    </row>
    <row r="197" spans="1:35" hidden="1">
      <c r="A197" s="120" t="s">
        <v>32</v>
      </c>
      <c r="B197" s="20"/>
      <c r="C197" s="163"/>
      <c r="D197" s="5">
        <v>623</v>
      </c>
      <c r="E197" s="181">
        <v>593</v>
      </c>
      <c r="F197" s="191">
        <f t="shared" si="1"/>
        <v>0.9518459069020867</v>
      </c>
      <c r="AI197" s="191" t="e">
        <f t="shared" si="2"/>
        <v>#DIV/0!</v>
      </c>
    </row>
    <row r="198" spans="1:35" hidden="1">
      <c r="A198" s="120" t="s">
        <v>69</v>
      </c>
      <c r="B198" s="20"/>
      <c r="C198" s="163"/>
      <c r="D198" s="5">
        <v>142</v>
      </c>
      <c r="E198" s="181">
        <v>131</v>
      </c>
      <c r="F198" s="191">
        <f t="shared" si="1"/>
        <v>0.92253521126760563</v>
      </c>
      <c r="AI198" s="191" t="e">
        <f t="shared" si="2"/>
        <v>#DIV/0!</v>
      </c>
    </row>
    <row r="199" spans="1:35" hidden="1">
      <c r="A199" s="120" t="s">
        <v>61</v>
      </c>
      <c r="B199" s="20"/>
      <c r="C199" s="163"/>
      <c r="D199" s="5">
        <v>215</v>
      </c>
      <c r="E199" s="181">
        <v>194</v>
      </c>
      <c r="F199" s="191">
        <f t="shared" si="1"/>
        <v>0.9023255813953488</v>
      </c>
      <c r="AI199" s="191" t="e">
        <f t="shared" si="2"/>
        <v>#DIV/0!</v>
      </c>
    </row>
    <row r="200" spans="1:35" hidden="1">
      <c r="A200" s="120" t="s">
        <v>77</v>
      </c>
      <c r="B200" s="20"/>
      <c r="C200" s="163"/>
      <c r="D200" s="5">
        <v>62</v>
      </c>
      <c r="E200" s="181">
        <v>51</v>
      </c>
      <c r="F200" s="191">
        <f t="shared" si="1"/>
        <v>0.82258064516129037</v>
      </c>
      <c r="AI200" s="191" t="e">
        <f t="shared" si="2"/>
        <v>#DIV/0!</v>
      </c>
    </row>
    <row r="201" spans="1:35" hidden="1">
      <c r="A201" s="120" t="s">
        <v>78</v>
      </c>
      <c r="B201" s="20"/>
      <c r="C201" s="163"/>
      <c r="D201" s="5">
        <v>62</v>
      </c>
      <c r="E201" s="181">
        <v>57</v>
      </c>
      <c r="F201" s="191">
        <f t="shared" si="1"/>
        <v>0.91935483870967738</v>
      </c>
      <c r="AI201" s="191" t="e">
        <f t="shared" si="2"/>
        <v>#DIV/0!</v>
      </c>
    </row>
    <row r="202" spans="1:35" hidden="1">
      <c r="A202" s="120" t="s">
        <v>67</v>
      </c>
      <c r="B202" s="20"/>
      <c r="C202" s="163"/>
      <c r="D202" s="5">
        <v>215</v>
      </c>
      <c r="E202" s="181">
        <v>198</v>
      </c>
      <c r="F202" s="191">
        <f t="shared" si="1"/>
        <v>0.92093023255813955</v>
      </c>
      <c r="AI202" s="191" t="e">
        <f t="shared" si="2"/>
        <v>#DIV/0!</v>
      </c>
    </row>
    <row r="203" spans="1:35" hidden="1">
      <c r="A203" s="120" t="s">
        <v>62</v>
      </c>
      <c r="B203" s="20"/>
      <c r="C203" s="163"/>
      <c r="D203" s="5">
        <v>119</v>
      </c>
      <c r="E203" s="181">
        <v>91</v>
      </c>
      <c r="F203" s="191">
        <f t="shared" si="1"/>
        <v>0.76470588235294112</v>
      </c>
      <c r="AI203" s="191" t="e">
        <f t="shared" si="2"/>
        <v>#DIV/0!</v>
      </c>
    </row>
    <row r="204" spans="1:35" hidden="1">
      <c r="A204" s="120" t="s">
        <v>143</v>
      </c>
      <c r="B204" s="20"/>
      <c r="C204" s="163"/>
      <c r="D204" s="5">
        <f>SUM(D190:D203)</f>
        <v>2740</v>
      </c>
      <c r="E204" s="163">
        <f>SUM(E190:E203)</f>
        <v>2491</v>
      </c>
      <c r="F204" s="191">
        <f t="shared" si="1"/>
        <v>0.90912408759124086</v>
      </c>
      <c r="AI204" s="191" t="e">
        <f t="shared" si="2"/>
        <v>#DIV/0!</v>
      </c>
    </row>
    <row r="205" spans="1:35" hidden="1">
      <c r="A205" s="120" t="s">
        <v>47</v>
      </c>
      <c r="B205" s="20"/>
      <c r="C205" s="163"/>
      <c r="D205" s="5">
        <f>190+118+294</f>
        <v>602</v>
      </c>
      <c r="E205" s="181">
        <f>180+113+279</f>
        <v>572</v>
      </c>
      <c r="F205" s="191">
        <f t="shared" si="1"/>
        <v>0.95016611295681064</v>
      </c>
      <c r="AI205" s="191" t="e">
        <f t="shared" si="2"/>
        <v>#DIV/0!</v>
      </c>
    </row>
    <row r="206" spans="1:35" hidden="1">
      <c r="A206" s="120" t="s">
        <v>72</v>
      </c>
      <c r="B206" s="20"/>
      <c r="C206" s="163"/>
      <c r="D206" s="5">
        <v>295</v>
      </c>
      <c r="E206" s="181">
        <v>290</v>
      </c>
      <c r="F206" s="191">
        <f t="shared" si="1"/>
        <v>0.98305084745762716</v>
      </c>
      <c r="AI206" s="191" t="e">
        <f t="shared" si="2"/>
        <v>#DIV/0!</v>
      </c>
    </row>
    <row r="207" spans="1:35" hidden="1">
      <c r="A207" s="120" t="s">
        <v>64</v>
      </c>
      <c r="B207" s="20"/>
      <c r="C207" s="163"/>
      <c r="D207" s="5">
        <v>189</v>
      </c>
      <c r="E207" s="181">
        <v>179</v>
      </c>
      <c r="F207" s="191">
        <f t="shared" si="1"/>
        <v>0.94708994708994709</v>
      </c>
      <c r="AI207" s="191" t="e">
        <f t="shared" si="2"/>
        <v>#DIV/0!</v>
      </c>
    </row>
    <row r="208" spans="1:35" hidden="1">
      <c r="A208" s="120" t="s">
        <v>65</v>
      </c>
      <c r="B208" s="20"/>
      <c r="C208" s="163"/>
      <c r="D208" s="5">
        <v>117</v>
      </c>
      <c r="E208" s="181">
        <v>114</v>
      </c>
      <c r="F208" s="191">
        <f t="shared" si="1"/>
        <v>0.97435897435897434</v>
      </c>
      <c r="AI208" s="191" t="e">
        <f t="shared" si="2"/>
        <v>#DIV/0!</v>
      </c>
    </row>
    <row r="209" spans="1:35" hidden="1">
      <c r="A209" s="120" t="s">
        <v>63</v>
      </c>
      <c r="B209" s="20"/>
      <c r="C209" s="163"/>
      <c r="D209" s="5">
        <v>330</v>
      </c>
      <c r="E209" s="181">
        <v>314</v>
      </c>
      <c r="F209" s="191">
        <f t="shared" si="1"/>
        <v>0.95151515151515154</v>
      </c>
      <c r="AI209" s="191" t="e">
        <f t="shared" si="2"/>
        <v>#DIV/0!</v>
      </c>
    </row>
    <row r="210" spans="1:35" hidden="1">
      <c r="A210" s="120" t="s">
        <v>71</v>
      </c>
      <c r="B210" s="20"/>
      <c r="C210" s="163"/>
      <c r="D210" s="5">
        <v>247</v>
      </c>
      <c r="E210" s="181">
        <v>232</v>
      </c>
      <c r="F210" s="191">
        <f t="shared" si="1"/>
        <v>0.93927125506072873</v>
      </c>
      <c r="AI210" s="191" t="e">
        <f t="shared" si="2"/>
        <v>#DIV/0!</v>
      </c>
    </row>
    <row r="211" spans="1:35" hidden="1">
      <c r="A211" s="120" t="s">
        <v>66</v>
      </c>
      <c r="B211" s="20"/>
      <c r="C211" s="163"/>
      <c r="D211" s="5">
        <v>119</v>
      </c>
      <c r="E211" s="181">
        <v>111</v>
      </c>
      <c r="F211" s="191">
        <f t="shared" si="1"/>
        <v>0.9327731092436975</v>
      </c>
      <c r="AI211" s="191" t="e">
        <f t="shared" si="2"/>
        <v>#DIV/0!</v>
      </c>
    </row>
    <row r="212" spans="1:35" hidden="1">
      <c r="A212" s="120" t="s">
        <v>98</v>
      </c>
      <c r="B212" s="20"/>
      <c r="C212" s="163"/>
      <c r="D212" s="5">
        <v>12</v>
      </c>
      <c r="E212" s="181">
        <v>10</v>
      </c>
      <c r="F212" s="191">
        <f t="shared" si="1"/>
        <v>0.83333333333333337</v>
      </c>
      <c r="AI212" s="191" t="e">
        <f t="shared" si="2"/>
        <v>#DIV/0!</v>
      </c>
    </row>
    <row r="213" spans="1:35" hidden="1">
      <c r="A213" s="120" t="s">
        <v>34</v>
      </c>
      <c r="B213" s="20"/>
      <c r="C213" s="163"/>
      <c r="D213" s="5">
        <v>111</v>
      </c>
      <c r="E213" s="181">
        <v>94</v>
      </c>
      <c r="F213" s="191">
        <f t="shared" si="1"/>
        <v>0.84684684684684686</v>
      </c>
      <c r="AI213" s="191" t="e">
        <f t="shared" si="2"/>
        <v>#DIV/0!</v>
      </c>
    </row>
    <row r="214" spans="1:35" hidden="1">
      <c r="A214" s="120" t="s">
        <v>35</v>
      </c>
      <c r="B214" s="20"/>
      <c r="C214" s="163"/>
      <c r="D214" s="5">
        <v>294</v>
      </c>
      <c r="E214" s="181">
        <v>278</v>
      </c>
      <c r="F214" s="191">
        <f t="shared" si="1"/>
        <v>0.94557823129251706</v>
      </c>
      <c r="AI214" s="191" t="e">
        <f t="shared" si="2"/>
        <v>#DIV/0!</v>
      </c>
    </row>
    <row r="215" spans="1:35" hidden="1">
      <c r="A215" s="120" t="s">
        <v>36</v>
      </c>
      <c r="B215" s="20"/>
      <c r="C215" s="163"/>
      <c r="D215" s="5">
        <v>296</v>
      </c>
      <c r="E215" s="181">
        <v>282</v>
      </c>
      <c r="F215" s="191">
        <f t="shared" si="1"/>
        <v>0.95270270270270274</v>
      </c>
      <c r="AI215" s="191" t="e">
        <f t="shared" si="2"/>
        <v>#DIV/0!</v>
      </c>
    </row>
    <row r="216" spans="1:35" hidden="1">
      <c r="A216" s="120" t="s">
        <v>37</v>
      </c>
      <c r="B216" s="20"/>
      <c r="C216" s="163"/>
      <c r="D216" s="5">
        <v>111</v>
      </c>
      <c r="E216" s="163">
        <v>105</v>
      </c>
      <c r="F216" s="191">
        <f t="shared" ref="F216:F263" si="3">E216/D216</f>
        <v>0.94594594594594594</v>
      </c>
      <c r="AI216" s="191" t="e">
        <f t="shared" ref="AI216:AI263" si="4">AH216/AG216</f>
        <v>#DIV/0!</v>
      </c>
    </row>
    <row r="217" spans="1:35" hidden="1">
      <c r="A217" s="120" t="s">
        <v>38</v>
      </c>
      <c r="B217" s="20"/>
      <c r="C217" s="163"/>
      <c r="D217" s="5">
        <v>338</v>
      </c>
      <c r="E217" s="163">
        <v>323</v>
      </c>
      <c r="F217" s="191">
        <f t="shared" si="3"/>
        <v>0.95562130177514792</v>
      </c>
      <c r="AI217" s="191" t="e">
        <f t="shared" si="4"/>
        <v>#DIV/0!</v>
      </c>
    </row>
    <row r="218" spans="1:35" hidden="1">
      <c r="A218" s="120" t="s">
        <v>39</v>
      </c>
      <c r="B218" s="20"/>
      <c r="C218" s="163"/>
      <c r="D218" s="5">
        <v>64</v>
      </c>
      <c r="E218" s="163">
        <v>61</v>
      </c>
      <c r="F218" s="191">
        <f t="shared" si="3"/>
        <v>0.953125</v>
      </c>
      <c r="AI218" s="191" t="e">
        <f t="shared" si="4"/>
        <v>#DIV/0!</v>
      </c>
    </row>
    <row r="219" spans="1:35" hidden="1">
      <c r="A219" s="120" t="s">
        <v>40</v>
      </c>
      <c r="B219" s="20"/>
      <c r="C219" s="163"/>
      <c r="D219" s="5">
        <v>137</v>
      </c>
      <c r="E219" s="163">
        <v>130</v>
      </c>
      <c r="F219" s="191">
        <f t="shared" si="3"/>
        <v>0.94890510948905105</v>
      </c>
      <c r="AI219" s="191" t="e">
        <f t="shared" si="4"/>
        <v>#DIV/0!</v>
      </c>
    </row>
    <row r="220" spans="1:35" hidden="1">
      <c r="A220" s="120" t="s">
        <v>41</v>
      </c>
      <c r="B220" s="20"/>
      <c r="C220" s="163"/>
      <c r="D220" s="5">
        <v>101</v>
      </c>
      <c r="E220" s="163">
        <v>95</v>
      </c>
      <c r="F220" s="191">
        <f t="shared" si="3"/>
        <v>0.94059405940594054</v>
      </c>
      <c r="AI220" s="191" t="e">
        <f t="shared" si="4"/>
        <v>#DIV/0!</v>
      </c>
    </row>
    <row r="221" spans="1:35" hidden="1">
      <c r="A221" s="120" t="s">
        <v>42</v>
      </c>
      <c r="B221" s="20"/>
      <c r="C221" s="163"/>
      <c r="D221" s="5">
        <v>111</v>
      </c>
      <c r="E221" s="163">
        <v>106</v>
      </c>
      <c r="F221" s="191">
        <f t="shared" si="3"/>
        <v>0.95495495495495497</v>
      </c>
      <c r="AI221" s="191" t="e">
        <f t="shared" si="4"/>
        <v>#DIV/0!</v>
      </c>
    </row>
    <row r="222" spans="1:35" hidden="1">
      <c r="A222" s="120" t="s">
        <v>43</v>
      </c>
      <c r="B222" s="20"/>
      <c r="C222" s="163"/>
      <c r="D222" s="5">
        <v>380</v>
      </c>
      <c r="E222" s="163">
        <v>361</v>
      </c>
      <c r="F222" s="191">
        <f t="shared" si="3"/>
        <v>0.95</v>
      </c>
      <c r="AI222" s="191" t="e">
        <f t="shared" si="4"/>
        <v>#DIV/0!</v>
      </c>
    </row>
    <row r="223" spans="1:35" hidden="1">
      <c r="A223" s="120" t="s">
        <v>44</v>
      </c>
      <c r="B223" s="20"/>
      <c r="C223" s="163"/>
      <c r="D223" s="5">
        <v>68</v>
      </c>
      <c r="E223" s="163">
        <v>64</v>
      </c>
      <c r="F223" s="191">
        <f t="shared" si="3"/>
        <v>0.94117647058823528</v>
      </c>
      <c r="AI223" s="191" t="e">
        <f t="shared" si="4"/>
        <v>#DIV/0!</v>
      </c>
    </row>
    <row r="224" spans="1:35" hidden="1">
      <c r="A224" s="120" t="s">
        <v>45</v>
      </c>
      <c r="B224" s="20"/>
      <c r="C224" s="163"/>
      <c r="D224" s="5">
        <v>137</v>
      </c>
      <c r="E224" s="163">
        <v>129</v>
      </c>
      <c r="F224" s="191">
        <f t="shared" si="3"/>
        <v>0.94160583941605835</v>
      </c>
      <c r="AI224" s="191" t="e">
        <f t="shared" si="4"/>
        <v>#DIV/0!</v>
      </c>
    </row>
    <row r="225" spans="1:35" hidden="1">
      <c r="A225" s="120" t="s">
        <v>46</v>
      </c>
      <c r="B225" s="20"/>
      <c r="C225" s="163"/>
      <c r="D225" s="5">
        <v>101</v>
      </c>
      <c r="E225" s="163">
        <v>96</v>
      </c>
      <c r="F225" s="191">
        <f t="shared" si="3"/>
        <v>0.95049504950495045</v>
      </c>
      <c r="AI225" s="191" t="e">
        <f t="shared" si="4"/>
        <v>#DIV/0!</v>
      </c>
    </row>
    <row r="226" spans="1:35" hidden="1">
      <c r="A226" s="120" t="s">
        <v>99</v>
      </c>
      <c r="B226" s="20"/>
      <c r="C226" s="163"/>
      <c r="D226" s="5">
        <v>100</v>
      </c>
      <c r="E226" s="163">
        <v>80</v>
      </c>
      <c r="F226" s="191">
        <f t="shared" si="3"/>
        <v>0.8</v>
      </c>
      <c r="AI226" s="191" t="e">
        <f t="shared" si="4"/>
        <v>#DIV/0!</v>
      </c>
    </row>
    <row r="227" spans="1:35" hidden="1">
      <c r="A227" s="120" t="s">
        <v>140</v>
      </c>
      <c r="B227" s="20"/>
      <c r="C227" s="163"/>
      <c r="D227" s="5">
        <f>SUM(D205:D226)</f>
        <v>4260</v>
      </c>
      <c r="E227" s="163">
        <f>SUM(E205:E226)</f>
        <v>4026</v>
      </c>
      <c r="F227" s="191">
        <f t="shared" si="3"/>
        <v>0.94507042253521123</v>
      </c>
      <c r="AI227" s="191" t="e">
        <f t="shared" si="4"/>
        <v>#DIV/0!</v>
      </c>
    </row>
    <row r="228" spans="1:35" hidden="1">
      <c r="A228" s="120" t="s">
        <v>53</v>
      </c>
      <c r="B228" s="20"/>
      <c r="C228" s="163"/>
      <c r="D228" s="5">
        <v>345</v>
      </c>
      <c r="E228" s="163">
        <v>314</v>
      </c>
      <c r="F228" s="191">
        <f t="shared" si="3"/>
        <v>0.91014492753623188</v>
      </c>
      <c r="AI228" s="191" t="e">
        <f t="shared" si="4"/>
        <v>#DIV/0!</v>
      </c>
    </row>
    <row r="229" spans="1:35" hidden="1">
      <c r="A229" s="120" t="s">
        <v>48</v>
      </c>
      <c r="B229" s="20"/>
      <c r="C229" s="163"/>
      <c r="D229" s="5">
        <v>323</v>
      </c>
      <c r="E229" s="163">
        <v>290</v>
      </c>
      <c r="F229" s="191">
        <f t="shared" si="3"/>
        <v>0.89783281733746134</v>
      </c>
      <c r="AI229" s="191" t="e">
        <f t="shared" si="4"/>
        <v>#DIV/0!</v>
      </c>
    </row>
    <row r="230" spans="1:35" hidden="1">
      <c r="A230" s="120" t="s">
        <v>49</v>
      </c>
      <c r="B230" s="20"/>
      <c r="C230" s="163"/>
      <c r="D230" s="5">
        <v>346</v>
      </c>
      <c r="E230" s="163">
        <v>312</v>
      </c>
      <c r="F230" s="191">
        <f t="shared" si="3"/>
        <v>0.90173410404624277</v>
      </c>
      <c r="AI230" s="191" t="e">
        <f t="shared" si="4"/>
        <v>#DIV/0!</v>
      </c>
    </row>
    <row r="231" spans="1:35" hidden="1">
      <c r="A231" s="120" t="s">
        <v>50</v>
      </c>
      <c r="B231" s="20"/>
      <c r="C231" s="163"/>
      <c r="D231" s="5">
        <v>319</v>
      </c>
      <c r="E231" s="163">
        <v>289</v>
      </c>
      <c r="F231" s="191">
        <f t="shared" si="3"/>
        <v>0.90595611285266453</v>
      </c>
      <c r="AI231" s="191" t="e">
        <f t="shared" si="4"/>
        <v>#DIV/0!</v>
      </c>
    </row>
    <row r="232" spans="1:35" hidden="1">
      <c r="A232" s="120" t="s">
        <v>51</v>
      </c>
      <c r="B232" s="20"/>
      <c r="C232" s="163"/>
      <c r="D232" s="5">
        <v>347</v>
      </c>
      <c r="E232" s="163">
        <v>313</v>
      </c>
      <c r="F232" s="191">
        <f t="shared" si="3"/>
        <v>0.90201729106628237</v>
      </c>
      <c r="AI232" s="191" t="e">
        <f t="shared" si="4"/>
        <v>#DIV/0!</v>
      </c>
    </row>
    <row r="233" spans="1:35" hidden="1">
      <c r="A233" s="120" t="s">
        <v>54</v>
      </c>
      <c r="B233" s="20"/>
      <c r="C233" s="163"/>
      <c r="D233" s="5">
        <v>320</v>
      </c>
      <c r="E233" s="163">
        <v>291</v>
      </c>
      <c r="F233" s="191">
        <f t="shared" si="3"/>
        <v>0.90937500000000004</v>
      </c>
      <c r="AI233" s="191" t="e">
        <f t="shared" si="4"/>
        <v>#DIV/0!</v>
      </c>
    </row>
    <row r="234" spans="1:35" hidden="1">
      <c r="A234" s="120" t="s">
        <v>55</v>
      </c>
      <c r="B234" s="20"/>
      <c r="C234" s="163"/>
      <c r="D234" s="5">
        <v>171</v>
      </c>
      <c r="E234" s="163">
        <v>154</v>
      </c>
      <c r="F234" s="191">
        <f t="shared" si="3"/>
        <v>0.90058479532163738</v>
      </c>
      <c r="AI234" s="191" t="e">
        <f t="shared" si="4"/>
        <v>#DIV/0!</v>
      </c>
    </row>
    <row r="235" spans="1:35" hidden="1">
      <c r="A235" s="120" t="s">
        <v>52</v>
      </c>
      <c r="B235" s="20"/>
      <c r="C235" s="163"/>
      <c r="D235" s="5">
        <v>516</v>
      </c>
      <c r="E235" s="163">
        <v>463</v>
      </c>
      <c r="F235" s="191">
        <f t="shared" si="3"/>
        <v>0.8972868217054264</v>
      </c>
      <c r="AI235" s="191" t="e">
        <f t="shared" si="4"/>
        <v>#DIV/0!</v>
      </c>
    </row>
    <row r="236" spans="1:35" hidden="1">
      <c r="A236" s="120" t="s">
        <v>57</v>
      </c>
      <c r="B236" s="20"/>
      <c r="C236" s="163"/>
      <c r="D236" s="5">
        <v>307</v>
      </c>
      <c r="E236" s="163">
        <v>277</v>
      </c>
      <c r="F236" s="191">
        <f t="shared" si="3"/>
        <v>0.90228013029315957</v>
      </c>
      <c r="AI236" s="191" t="e">
        <f t="shared" si="4"/>
        <v>#DIV/0!</v>
      </c>
    </row>
    <row r="237" spans="1:35" hidden="1">
      <c r="A237" s="120" t="s">
        <v>56</v>
      </c>
      <c r="B237" s="20"/>
      <c r="C237" s="163"/>
      <c r="D237" s="5">
        <v>95</v>
      </c>
      <c r="E237" s="163">
        <v>85</v>
      </c>
      <c r="F237" s="191">
        <f t="shared" si="3"/>
        <v>0.89473684210526316</v>
      </c>
      <c r="AI237" s="191" t="e">
        <f t="shared" si="4"/>
        <v>#DIV/0!</v>
      </c>
    </row>
    <row r="238" spans="1:35" hidden="1">
      <c r="A238" s="120" t="s">
        <v>58</v>
      </c>
      <c r="B238" s="20"/>
      <c r="C238" s="163"/>
      <c r="D238" s="5">
        <v>308</v>
      </c>
      <c r="E238" s="163">
        <v>278</v>
      </c>
      <c r="F238" s="191">
        <f t="shared" si="3"/>
        <v>0.90259740259740262</v>
      </c>
      <c r="AI238" s="191" t="e">
        <f t="shared" si="4"/>
        <v>#DIV/0!</v>
      </c>
    </row>
    <row r="239" spans="1:35" hidden="1">
      <c r="A239" s="120" t="s">
        <v>141</v>
      </c>
      <c r="B239" s="20"/>
      <c r="C239" s="163"/>
      <c r="D239" s="5">
        <f>SUM(D228:D238)</f>
        <v>3397</v>
      </c>
      <c r="E239" s="163">
        <f>SUM(E228:E238)</f>
        <v>3066</v>
      </c>
      <c r="F239" s="191">
        <f t="shared" si="3"/>
        <v>0.90256108330880191</v>
      </c>
      <c r="AI239" s="191" t="e">
        <f t="shared" si="4"/>
        <v>#DIV/0!</v>
      </c>
    </row>
    <row r="240" spans="1:35" hidden="1">
      <c r="A240" s="120" t="s">
        <v>81</v>
      </c>
      <c r="B240" s="20"/>
      <c r="C240" s="163"/>
      <c r="D240" s="5">
        <v>649</v>
      </c>
      <c r="E240" s="163">
        <v>624</v>
      </c>
      <c r="F240" s="191">
        <f t="shared" si="3"/>
        <v>0.96147919876733434</v>
      </c>
      <c r="AI240" s="191" t="e">
        <f t="shared" si="4"/>
        <v>#DIV/0!</v>
      </c>
    </row>
    <row r="241" spans="1:35" hidden="1">
      <c r="A241" s="120" t="s">
        <v>82</v>
      </c>
      <c r="B241" s="20"/>
      <c r="C241" s="163"/>
      <c r="D241" s="5">
        <v>596</v>
      </c>
      <c r="E241" s="163">
        <v>590</v>
      </c>
      <c r="F241" s="191">
        <f t="shared" si="3"/>
        <v>0.98993288590604023</v>
      </c>
      <c r="AI241" s="191" t="e">
        <f t="shared" si="4"/>
        <v>#DIV/0!</v>
      </c>
    </row>
    <row r="242" spans="1:35" hidden="1">
      <c r="A242" s="120" t="s">
        <v>83</v>
      </c>
      <c r="B242" s="20"/>
      <c r="C242" s="163"/>
      <c r="D242" s="5">
        <v>616</v>
      </c>
      <c r="E242" s="163">
        <v>598</v>
      </c>
      <c r="F242" s="191">
        <f t="shared" si="3"/>
        <v>0.97077922077922074</v>
      </c>
      <c r="AI242" s="191" t="e">
        <f t="shared" si="4"/>
        <v>#DIV/0!</v>
      </c>
    </row>
    <row r="243" spans="1:35" hidden="1">
      <c r="A243" s="120" t="s">
        <v>84</v>
      </c>
      <c r="B243" s="20"/>
      <c r="C243" s="163"/>
      <c r="D243" s="5">
        <v>49</v>
      </c>
      <c r="E243" s="163">
        <v>46</v>
      </c>
      <c r="F243" s="191">
        <f t="shared" si="3"/>
        <v>0.93877551020408168</v>
      </c>
      <c r="AI243" s="191" t="e">
        <f t="shared" si="4"/>
        <v>#DIV/0!</v>
      </c>
    </row>
    <row r="244" spans="1:35" hidden="1">
      <c r="A244" s="120" t="s">
        <v>85</v>
      </c>
      <c r="B244" s="20"/>
      <c r="C244" s="163"/>
      <c r="D244" s="5">
        <v>64</v>
      </c>
      <c r="E244" s="163">
        <v>60</v>
      </c>
      <c r="F244" s="191">
        <f t="shared" si="3"/>
        <v>0.9375</v>
      </c>
      <c r="AI244" s="191" t="e">
        <f t="shared" si="4"/>
        <v>#DIV/0!</v>
      </c>
    </row>
    <row r="245" spans="1:35" hidden="1">
      <c r="A245" s="120" t="s">
        <v>173</v>
      </c>
      <c r="B245" s="20"/>
      <c r="C245" s="163"/>
      <c r="D245" s="5">
        <v>14</v>
      </c>
      <c r="E245" s="163">
        <v>7</v>
      </c>
      <c r="F245" s="191">
        <f t="shared" si="3"/>
        <v>0.5</v>
      </c>
      <c r="AI245" s="191" t="e">
        <f t="shared" si="4"/>
        <v>#DIV/0!</v>
      </c>
    </row>
    <row r="246" spans="1:35" hidden="1">
      <c r="A246" s="120" t="s">
        <v>86</v>
      </c>
      <c r="B246" s="20"/>
      <c r="C246" s="163"/>
      <c r="D246" s="5">
        <v>64</v>
      </c>
      <c r="E246" s="163">
        <v>61</v>
      </c>
      <c r="F246" s="191">
        <f t="shared" si="3"/>
        <v>0.953125</v>
      </c>
      <c r="AI246" s="191" t="e">
        <f t="shared" si="4"/>
        <v>#DIV/0!</v>
      </c>
    </row>
    <row r="247" spans="1:35" hidden="1">
      <c r="A247" s="120" t="s">
        <v>174</v>
      </c>
      <c r="B247" s="20"/>
      <c r="C247" s="163"/>
      <c r="D247" s="5">
        <v>12</v>
      </c>
      <c r="E247" s="163">
        <v>9</v>
      </c>
      <c r="F247" s="191">
        <f t="shared" si="3"/>
        <v>0.75</v>
      </c>
      <c r="AI247" s="191" t="e">
        <f t="shared" si="4"/>
        <v>#DIV/0!</v>
      </c>
    </row>
    <row r="248" spans="1:35" hidden="1">
      <c r="A248" s="120" t="s">
        <v>87</v>
      </c>
      <c r="B248" s="20"/>
      <c r="C248" s="163"/>
      <c r="D248" s="5">
        <v>64</v>
      </c>
      <c r="E248" s="163">
        <v>62</v>
      </c>
      <c r="F248" s="191">
        <f t="shared" si="3"/>
        <v>0.96875</v>
      </c>
      <c r="AI248" s="191" t="e">
        <f t="shared" si="4"/>
        <v>#DIV/0!</v>
      </c>
    </row>
    <row r="249" spans="1:35" hidden="1">
      <c r="A249" s="120" t="s">
        <v>79</v>
      </c>
      <c r="B249" s="20"/>
      <c r="C249" s="163"/>
      <c r="D249" s="5">
        <v>64</v>
      </c>
      <c r="E249" s="163">
        <v>60</v>
      </c>
      <c r="F249" s="191">
        <f t="shared" si="3"/>
        <v>0.9375</v>
      </c>
      <c r="AI249" s="191" t="e">
        <f t="shared" si="4"/>
        <v>#DIV/0!</v>
      </c>
    </row>
    <row r="250" spans="1:35" hidden="1">
      <c r="A250" s="120" t="s">
        <v>88</v>
      </c>
      <c r="B250" s="20"/>
      <c r="C250" s="163"/>
      <c r="D250" s="5">
        <v>102</v>
      </c>
      <c r="E250" s="163">
        <v>98</v>
      </c>
      <c r="F250" s="191">
        <f t="shared" si="3"/>
        <v>0.96078431372549022</v>
      </c>
      <c r="AI250" s="191" t="e">
        <f t="shared" si="4"/>
        <v>#DIV/0!</v>
      </c>
    </row>
    <row r="251" spans="1:35" hidden="1">
      <c r="A251" s="120" t="s">
        <v>175</v>
      </c>
      <c r="B251" s="20"/>
      <c r="C251" s="163"/>
      <c r="D251" s="5">
        <v>64</v>
      </c>
      <c r="E251" s="163">
        <v>63</v>
      </c>
      <c r="F251" s="191">
        <f t="shared" si="3"/>
        <v>0.984375</v>
      </c>
      <c r="AI251" s="191" t="e">
        <f t="shared" si="4"/>
        <v>#DIV/0!</v>
      </c>
    </row>
    <row r="252" spans="1:35" hidden="1">
      <c r="A252" s="120" t="s">
        <v>89</v>
      </c>
      <c r="B252" s="20"/>
      <c r="C252" s="163"/>
      <c r="D252" s="5">
        <v>64</v>
      </c>
      <c r="E252" s="163">
        <v>59</v>
      </c>
      <c r="F252" s="191">
        <f t="shared" si="3"/>
        <v>0.921875</v>
      </c>
      <c r="AI252" s="191" t="e">
        <f t="shared" si="4"/>
        <v>#DIV/0!</v>
      </c>
    </row>
    <row r="253" spans="1:35" hidden="1">
      <c r="A253" s="120" t="s">
        <v>90</v>
      </c>
      <c r="B253" s="20"/>
      <c r="C253" s="163"/>
      <c r="D253" s="5">
        <v>64</v>
      </c>
      <c r="E253" s="163">
        <v>60</v>
      </c>
      <c r="F253" s="191">
        <f t="shared" si="3"/>
        <v>0.9375</v>
      </c>
      <c r="AI253" s="191" t="e">
        <f t="shared" si="4"/>
        <v>#DIV/0!</v>
      </c>
    </row>
    <row r="254" spans="1:35" hidden="1">
      <c r="A254" s="120" t="s">
        <v>91</v>
      </c>
      <c r="B254" s="20"/>
      <c r="C254" s="163"/>
      <c r="D254" s="5">
        <v>64</v>
      </c>
      <c r="E254" s="163">
        <v>61</v>
      </c>
      <c r="F254" s="191">
        <f t="shared" si="3"/>
        <v>0.953125</v>
      </c>
      <c r="AI254" s="191" t="e">
        <f t="shared" si="4"/>
        <v>#DIV/0!</v>
      </c>
    </row>
    <row r="255" spans="1:35" hidden="1">
      <c r="A255" s="120" t="s">
        <v>176</v>
      </c>
      <c r="B255" s="20"/>
      <c r="C255" s="163"/>
      <c r="D255" s="5">
        <v>47</v>
      </c>
      <c r="E255" s="163">
        <v>47</v>
      </c>
      <c r="F255" s="191">
        <f t="shared" si="3"/>
        <v>1</v>
      </c>
      <c r="AI255" s="191" t="e">
        <f t="shared" si="4"/>
        <v>#DIV/0!</v>
      </c>
    </row>
    <row r="256" spans="1:35" hidden="1">
      <c r="A256" s="120" t="s">
        <v>92</v>
      </c>
      <c r="B256" s="20"/>
      <c r="C256" s="163"/>
      <c r="D256" s="5">
        <v>103</v>
      </c>
      <c r="E256" s="163">
        <v>100</v>
      </c>
      <c r="F256" s="191">
        <f t="shared" si="3"/>
        <v>0.970873786407767</v>
      </c>
      <c r="AI256" s="191" t="e">
        <f t="shared" si="4"/>
        <v>#DIV/0!</v>
      </c>
    </row>
    <row r="257" spans="1:35" hidden="1">
      <c r="A257" s="120" t="s">
        <v>59</v>
      </c>
      <c r="B257" s="20"/>
      <c r="C257" s="163"/>
      <c r="D257" s="5">
        <v>62</v>
      </c>
      <c r="E257" s="163">
        <v>62</v>
      </c>
      <c r="F257" s="191">
        <f t="shared" si="3"/>
        <v>1</v>
      </c>
      <c r="AI257" s="191" t="e">
        <f t="shared" si="4"/>
        <v>#DIV/0!</v>
      </c>
    </row>
    <row r="258" spans="1:35" hidden="1">
      <c r="A258" s="120" t="s">
        <v>93</v>
      </c>
      <c r="B258" s="20"/>
      <c r="C258" s="163"/>
      <c r="D258" s="5">
        <v>64</v>
      </c>
      <c r="E258" s="163">
        <v>62</v>
      </c>
      <c r="F258" s="191">
        <f t="shared" si="3"/>
        <v>0.96875</v>
      </c>
      <c r="AI258" s="191" t="e">
        <f t="shared" si="4"/>
        <v>#DIV/0!</v>
      </c>
    </row>
    <row r="259" spans="1:35" hidden="1">
      <c r="A259" s="120" t="s">
        <v>94</v>
      </c>
      <c r="B259" s="20"/>
      <c r="C259" s="163"/>
      <c r="D259" s="5">
        <v>64</v>
      </c>
      <c r="E259" s="163">
        <v>63</v>
      </c>
      <c r="F259" s="191">
        <f t="shared" si="3"/>
        <v>0.984375</v>
      </c>
      <c r="AI259" s="191" t="e">
        <f t="shared" si="4"/>
        <v>#DIV/0!</v>
      </c>
    </row>
    <row r="260" spans="1:35" hidden="1">
      <c r="A260" s="120" t="s">
        <v>95</v>
      </c>
      <c r="B260" s="20"/>
      <c r="C260" s="163"/>
      <c r="D260" s="5">
        <v>64</v>
      </c>
      <c r="E260" s="163">
        <v>60</v>
      </c>
      <c r="F260" s="191">
        <f t="shared" si="3"/>
        <v>0.9375</v>
      </c>
      <c r="AI260" s="191" t="e">
        <f t="shared" si="4"/>
        <v>#DIV/0!</v>
      </c>
    </row>
    <row r="261" spans="1:35" hidden="1">
      <c r="A261" s="120" t="s">
        <v>80</v>
      </c>
      <c r="B261" s="20"/>
      <c r="C261" s="163"/>
      <c r="D261" s="5">
        <v>49</v>
      </c>
      <c r="E261" s="163">
        <v>46</v>
      </c>
      <c r="F261" s="191">
        <f t="shared" si="3"/>
        <v>0.93877551020408168</v>
      </c>
      <c r="AI261" s="191" t="e">
        <f t="shared" si="4"/>
        <v>#DIV/0!</v>
      </c>
    </row>
    <row r="262" spans="1:35" hidden="1">
      <c r="A262" s="120" t="s">
        <v>96</v>
      </c>
      <c r="B262" s="20"/>
      <c r="C262" s="163"/>
      <c r="D262" s="5">
        <v>102</v>
      </c>
      <c r="E262" s="163">
        <v>97</v>
      </c>
      <c r="F262" s="191">
        <f t="shared" si="3"/>
        <v>0.9509803921568627</v>
      </c>
      <c r="AI262" s="191" t="e">
        <f t="shared" si="4"/>
        <v>#DIV/0!</v>
      </c>
    </row>
    <row r="263" spans="1:35" hidden="1">
      <c r="A263" s="120" t="s">
        <v>142</v>
      </c>
      <c r="B263" s="20"/>
      <c r="C263" s="163"/>
      <c r="D263" s="5">
        <f>SUM(D240:D262)</f>
        <v>3105</v>
      </c>
      <c r="E263" s="163">
        <f>SUM(E240:E262)</f>
        <v>2995</v>
      </c>
      <c r="F263" s="191">
        <f t="shared" si="3"/>
        <v>0.96457326892109496</v>
      </c>
      <c r="AI263" s="191" t="e">
        <f t="shared" si="4"/>
        <v>#DIV/0!</v>
      </c>
    </row>
    <row r="264" spans="1:35" ht="36">
      <c r="A264" s="179" t="s">
        <v>186</v>
      </c>
      <c r="B264" s="57" t="s">
        <v>272</v>
      </c>
      <c r="C264" s="163" t="s">
        <v>306</v>
      </c>
      <c r="D264" s="12" t="str">
        <f>D150</f>
        <v>12 месяцев</v>
      </c>
      <c r="E264" s="181" t="str">
        <f>E151</f>
        <v>применятеся ко всем МКД</v>
      </c>
      <c r="F264" s="191"/>
      <c r="AI264" s="191"/>
    </row>
    <row r="265" spans="1:35" ht="36">
      <c r="A265" s="179" t="s">
        <v>187</v>
      </c>
      <c r="B265" s="57" t="str">
        <f>B264</f>
        <v>01.09.</v>
      </c>
      <c r="C265" s="163" t="s">
        <v>306</v>
      </c>
      <c r="D265" s="12" t="str">
        <f>D264</f>
        <v>12 месяцев</v>
      </c>
      <c r="E265" s="181" t="str">
        <f>E264</f>
        <v>применятеся ко всем МКД</v>
      </c>
      <c r="F265" s="191"/>
      <c r="AI265" s="191"/>
    </row>
    <row r="266" spans="1:35">
      <c r="A266" s="174"/>
      <c r="B266" s="5"/>
      <c r="C266" s="163"/>
      <c r="D266" s="5"/>
      <c r="E266" s="163"/>
      <c r="F266" s="191"/>
      <c r="AI266" s="191"/>
    </row>
    <row r="267" spans="1:35">
      <c r="A267" s="203" t="s">
        <v>260</v>
      </c>
      <c r="B267" s="281"/>
      <c r="C267" s="282"/>
      <c r="D267" s="281"/>
      <c r="E267" s="282"/>
      <c r="F267" s="230">
        <v>0.23</v>
      </c>
      <c r="G267" s="283"/>
      <c r="H267" s="283"/>
      <c r="I267" s="283"/>
      <c r="J267" s="283"/>
      <c r="K267" s="283"/>
      <c r="L267" s="283"/>
      <c r="M267" s="283"/>
      <c r="N267" s="283"/>
      <c r="O267" s="283"/>
      <c r="P267" s="283"/>
      <c r="Q267" s="283"/>
      <c r="R267" s="283"/>
      <c r="S267" s="283"/>
      <c r="T267" s="283"/>
      <c r="U267" s="283"/>
      <c r="V267" s="283"/>
      <c r="W267" s="283"/>
      <c r="X267" s="283"/>
      <c r="Y267" s="283"/>
      <c r="Z267" s="283"/>
      <c r="AA267" s="283"/>
      <c r="AB267" s="283"/>
      <c r="AC267" s="283"/>
      <c r="AD267" s="283"/>
      <c r="AE267" s="283"/>
      <c r="AF267" s="283"/>
      <c r="AG267" s="283"/>
      <c r="AH267" s="283"/>
      <c r="AI267" s="230">
        <v>0.23</v>
      </c>
    </row>
    <row r="268" spans="1:35" ht="49.5" customHeight="1">
      <c r="A268" s="120" t="s">
        <v>261</v>
      </c>
      <c r="B268" s="5" t="s">
        <v>262</v>
      </c>
      <c r="C268" s="159" t="str">
        <f>C144</f>
        <v>выявление дефектов, составление перечня мероприятий для их устранения</v>
      </c>
      <c r="D268" s="5" t="s">
        <v>355</v>
      </c>
      <c r="E268" s="163" t="s">
        <v>368</v>
      </c>
      <c r="F268" s="16"/>
      <c r="AI268" s="16"/>
    </row>
    <row r="269" spans="1:35" ht="48">
      <c r="A269" s="120" t="s">
        <v>263</v>
      </c>
      <c r="B269" s="5" t="s">
        <v>262</v>
      </c>
      <c r="C269" s="159" t="str">
        <f>C268</f>
        <v>выявление дефектов, составление перечня мероприятий для их устранения</v>
      </c>
      <c r="D269" s="5" t="str">
        <f>D268</f>
        <v>3 месяца</v>
      </c>
      <c r="E269" s="163" t="s">
        <v>368</v>
      </c>
      <c r="F269" s="16"/>
      <c r="AI269" s="16"/>
    </row>
    <row r="270" spans="1:35" ht="33.75" customHeight="1">
      <c r="A270" s="120" t="s">
        <v>264</v>
      </c>
      <c r="B270" s="5" t="s">
        <v>262</v>
      </c>
      <c r="C270" s="163" t="str">
        <f>C272</f>
        <v>обеспечение безопасного проживания граждан</v>
      </c>
      <c r="D270" s="5" t="str">
        <f>D269</f>
        <v>3 месяца</v>
      </c>
      <c r="E270" s="163" t="s">
        <v>368</v>
      </c>
      <c r="F270" s="16"/>
      <c r="AI270" s="16"/>
    </row>
    <row r="271" spans="1:35" ht="24">
      <c r="A271" s="120" t="s">
        <v>265</v>
      </c>
      <c r="B271" s="5" t="s">
        <v>197</v>
      </c>
      <c r="C271" s="163" t="s">
        <v>307</v>
      </c>
      <c r="D271" s="5" t="s">
        <v>319</v>
      </c>
      <c r="E271" s="163" t="s">
        <v>368</v>
      </c>
      <c r="F271" s="16"/>
      <c r="AI271" s="16"/>
    </row>
    <row r="272" spans="1:35" ht="24">
      <c r="A272" s="120" t="s">
        <v>266</v>
      </c>
      <c r="B272" s="5" t="s">
        <v>267</v>
      </c>
      <c r="C272" s="163" t="s">
        <v>308</v>
      </c>
      <c r="D272" s="5" t="str">
        <f>D271</f>
        <v>12 месяцев</v>
      </c>
      <c r="E272" s="163" t="s">
        <v>368</v>
      </c>
      <c r="F272" s="16"/>
      <c r="AI272" s="16"/>
    </row>
    <row r="273" spans="1:35">
      <c r="A273" s="120"/>
      <c r="B273" s="5"/>
      <c r="C273" s="163"/>
      <c r="D273" s="5"/>
      <c r="E273" s="163"/>
      <c r="F273" s="16"/>
      <c r="AI273" s="16"/>
    </row>
    <row r="274" spans="1:35" ht="24">
      <c r="A274" s="170" t="s">
        <v>311</v>
      </c>
      <c r="B274" s="281"/>
      <c r="C274" s="282"/>
      <c r="D274" s="281"/>
      <c r="E274" s="282"/>
      <c r="F274" s="230">
        <v>0.9</v>
      </c>
      <c r="G274" s="283"/>
      <c r="H274" s="283"/>
      <c r="I274" s="283"/>
      <c r="J274" s="283"/>
      <c r="K274" s="283"/>
      <c r="L274" s="283"/>
      <c r="M274" s="283"/>
      <c r="N274" s="283"/>
      <c r="O274" s="283"/>
      <c r="P274" s="283"/>
      <c r="Q274" s="283"/>
      <c r="R274" s="283"/>
      <c r="S274" s="283"/>
      <c r="T274" s="283"/>
      <c r="U274" s="283"/>
      <c r="V274" s="283"/>
      <c r="W274" s="283"/>
      <c r="X274" s="283"/>
      <c r="Y274" s="283"/>
      <c r="Z274" s="283"/>
      <c r="AA274" s="283"/>
      <c r="AB274" s="283"/>
      <c r="AC274" s="283"/>
      <c r="AD274" s="283"/>
      <c r="AE274" s="283"/>
      <c r="AF274" s="283"/>
      <c r="AG274" s="283"/>
      <c r="AH274" s="283"/>
      <c r="AI274" s="230">
        <v>0.9</v>
      </c>
    </row>
    <row r="275" spans="1:35" ht="39" customHeight="1">
      <c r="A275" s="189" t="s">
        <v>315</v>
      </c>
      <c r="B275" s="5" t="s">
        <v>197</v>
      </c>
      <c r="C275" s="159" t="str">
        <f>C268</f>
        <v>выявление дефектов, составление перечня мероприятий для их устранения</v>
      </c>
      <c r="D275" s="5" t="str">
        <f>D272</f>
        <v>12 месяцев</v>
      </c>
      <c r="E275" s="181" t="str">
        <f>E265</f>
        <v>применятеся ко всем МКД</v>
      </c>
      <c r="F275" s="16"/>
      <c r="AI275" s="16"/>
    </row>
    <row r="276" spans="1:35" ht="48">
      <c r="A276" s="189" t="s">
        <v>314</v>
      </c>
      <c r="B276" s="5" t="str">
        <f>B275</f>
        <v>1 раз в год</v>
      </c>
      <c r="C276" s="159" t="str">
        <f>C269</f>
        <v>выявление дефектов, составление перечня мероприятий для их устранения</v>
      </c>
      <c r="D276" s="5" t="str">
        <f t="shared" ref="D276:E278" si="5">D275</f>
        <v>12 месяцев</v>
      </c>
      <c r="E276" s="181" t="str">
        <f t="shared" si="5"/>
        <v>применятеся ко всем МКД</v>
      </c>
      <c r="F276" s="16"/>
      <c r="AI276" s="16"/>
    </row>
    <row r="277" spans="1:35" ht="30.75" customHeight="1">
      <c r="A277" s="189" t="s">
        <v>312</v>
      </c>
      <c r="B277" s="5" t="str">
        <f>B276</f>
        <v>1 раз в год</v>
      </c>
      <c r="C277" s="163"/>
      <c r="D277" s="5" t="str">
        <f t="shared" si="5"/>
        <v>12 месяцев</v>
      </c>
      <c r="E277" s="181" t="str">
        <f t="shared" si="5"/>
        <v>применятеся ко всем МКД</v>
      </c>
      <c r="F277" s="16"/>
      <c r="AI277" s="16"/>
    </row>
    <row r="278" spans="1:35" ht="26.25" customHeight="1">
      <c r="A278" s="189" t="s">
        <v>313</v>
      </c>
      <c r="B278" s="5" t="str">
        <f>B277</f>
        <v>1 раз в год</v>
      </c>
      <c r="C278" s="163"/>
      <c r="D278" s="5" t="str">
        <f t="shared" si="5"/>
        <v>12 месяцев</v>
      </c>
      <c r="E278" s="181" t="str">
        <f t="shared" si="5"/>
        <v>применятеся ко всем МКД</v>
      </c>
      <c r="F278" s="16"/>
      <c r="AI278" s="16"/>
    </row>
    <row r="279" spans="1:35" ht="37.5" customHeight="1">
      <c r="A279" s="189" t="s">
        <v>357</v>
      </c>
      <c r="B279" s="5" t="str">
        <f>B282</f>
        <v>по мере необходимости</v>
      </c>
      <c r="C279" s="163"/>
      <c r="D279" s="5"/>
      <c r="E279" s="163" t="s">
        <v>369</v>
      </c>
      <c r="F279" s="16"/>
      <c r="AI279" s="16"/>
    </row>
    <row r="280" spans="1:35" ht="32.25" customHeight="1">
      <c r="A280" s="189" t="s">
        <v>316</v>
      </c>
      <c r="B280" s="5" t="s">
        <v>239</v>
      </c>
      <c r="C280" s="159" t="str">
        <f>C148</f>
        <v>бесперебойное функционирование системы</v>
      </c>
      <c r="D280" s="5" t="str">
        <f>D278</f>
        <v>12 месяцев</v>
      </c>
      <c r="E280" s="163" t="s">
        <v>335</v>
      </c>
      <c r="F280" s="16"/>
      <c r="AI280" s="16"/>
    </row>
    <row r="281" spans="1:35" ht="24">
      <c r="A281" s="189" t="s">
        <v>317</v>
      </c>
      <c r="B281" s="5" t="str">
        <f>B280</f>
        <v>по мере необходимости</v>
      </c>
      <c r="C281" s="159" t="str">
        <f>C149</f>
        <v>бесперебойное функционирование системы</v>
      </c>
      <c r="D281" s="5" t="str">
        <f>D280</f>
        <v>12 месяцев</v>
      </c>
      <c r="E281" s="163" t="str">
        <f>E280</f>
        <v>износ более 60%</v>
      </c>
      <c r="F281" s="16"/>
      <c r="AI281" s="16"/>
    </row>
    <row r="282" spans="1:35" ht="27" customHeight="1">
      <c r="A282" s="189" t="s">
        <v>318</v>
      </c>
      <c r="B282" s="5" t="s">
        <v>239</v>
      </c>
      <c r="C282" s="163" t="str">
        <f>C151</f>
        <v>обеспечение безопасности проживания граждан</v>
      </c>
      <c r="D282" s="5"/>
      <c r="E282" s="181" t="str">
        <f>E278</f>
        <v>применятеся ко всем МКД</v>
      </c>
      <c r="F282" s="16"/>
      <c r="AI282" s="16"/>
    </row>
    <row r="283" spans="1:35" ht="27" customHeight="1">
      <c r="A283" s="170" t="s">
        <v>381</v>
      </c>
      <c r="B283" s="281" t="s">
        <v>382</v>
      </c>
      <c r="C283" s="282" t="str">
        <f>C284</f>
        <v>обеспечение комфортных условий проживания граждан</v>
      </c>
      <c r="D283" s="282" t="s">
        <v>358</v>
      </c>
      <c r="E283" s="282" t="s">
        <v>370</v>
      </c>
      <c r="F283" s="230">
        <v>3.33</v>
      </c>
      <c r="G283" s="283"/>
      <c r="H283" s="283"/>
      <c r="I283" s="283"/>
      <c r="J283" s="283"/>
      <c r="K283" s="283"/>
      <c r="L283" s="283"/>
      <c r="M283" s="283"/>
      <c r="N283" s="283"/>
      <c r="O283" s="283"/>
      <c r="P283" s="283"/>
      <c r="Q283" s="283"/>
      <c r="R283" s="283"/>
      <c r="S283" s="283"/>
      <c r="T283" s="283"/>
      <c r="U283" s="283"/>
      <c r="V283" s="283"/>
      <c r="W283" s="283"/>
      <c r="X283" s="283"/>
      <c r="Y283" s="283"/>
      <c r="Z283" s="283"/>
      <c r="AA283" s="283"/>
      <c r="AB283" s="283"/>
      <c r="AC283" s="283"/>
      <c r="AD283" s="283"/>
      <c r="AE283" s="283"/>
      <c r="AF283" s="283"/>
      <c r="AG283" s="283"/>
      <c r="AH283" s="283"/>
      <c r="AI283" s="230">
        <v>3.33</v>
      </c>
    </row>
    <row r="284" spans="1:35" ht="36">
      <c r="A284" s="284" t="s">
        <v>268</v>
      </c>
      <c r="B284" s="285" t="s">
        <v>159</v>
      </c>
      <c r="C284" s="286" t="s">
        <v>309</v>
      </c>
      <c r="D284" s="286"/>
      <c r="E284" s="286" t="s">
        <v>371</v>
      </c>
      <c r="F284" s="287">
        <v>25</v>
      </c>
      <c r="G284" s="283"/>
      <c r="H284" s="283"/>
      <c r="I284" s="283"/>
      <c r="J284" s="283"/>
      <c r="K284" s="283"/>
      <c r="L284" s="283"/>
      <c r="M284" s="283"/>
      <c r="N284" s="283"/>
      <c r="O284" s="283"/>
      <c r="P284" s="283"/>
      <c r="Q284" s="283"/>
      <c r="R284" s="283"/>
      <c r="S284" s="283"/>
      <c r="T284" s="283"/>
      <c r="U284" s="283"/>
      <c r="V284" s="283"/>
      <c r="W284" s="283"/>
      <c r="X284" s="283"/>
      <c r="Y284" s="283"/>
      <c r="Z284" s="283"/>
      <c r="AA284" s="283"/>
      <c r="AB284" s="283"/>
      <c r="AC284" s="283"/>
      <c r="AD284" s="283"/>
      <c r="AE284" s="283"/>
      <c r="AF284" s="283"/>
      <c r="AG284" s="283"/>
      <c r="AH284" s="283"/>
      <c r="AI284" s="287">
        <v>25</v>
      </c>
    </row>
    <row r="285" spans="1:35" ht="24">
      <c r="A285" s="203" t="s">
        <v>383</v>
      </c>
      <c r="B285" s="281" t="s">
        <v>159</v>
      </c>
      <c r="C285" s="282" t="s">
        <v>384</v>
      </c>
      <c r="D285" s="281"/>
      <c r="E285" s="282" t="s">
        <v>385</v>
      </c>
      <c r="F285" s="230">
        <v>1</v>
      </c>
      <c r="G285" s="281"/>
      <c r="H285" s="281"/>
      <c r="I285" s="281"/>
      <c r="J285" s="281"/>
      <c r="K285" s="281"/>
      <c r="L285" s="281"/>
      <c r="M285" s="281"/>
      <c r="N285" s="281"/>
      <c r="O285" s="281"/>
      <c r="P285" s="281"/>
      <c r="Q285" s="281"/>
      <c r="R285" s="281"/>
      <c r="S285" s="281"/>
      <c r="T285" s="281"/>
      <c r="U285" s="281"/>
      <c r="V285" s="281"/>
      <c r="W285" s="281"/>
      <c r="X285" s="281"/>
      <c r="Y285" s="281"/>
      <c r="Z285" s="281"/>
      <c r="AA285" s="281"/>
      <c r="AB285" s="281"/>
      <c r="AC285" s="281"/>
      <c r="AD285" s="281"/>
      <c r="AE285" s="281"/>
      <c r="AF285" s="281"/>
      <c r="AG285" s="281"/>
      <c r="AH285" s="281"/>
      <c r="AI285" s="230">
        <v>1</v>
      </c>
    </row>
    <row r="287" spans="1:35">
      <c r="A287" s="288" t="s">
        <v>388</v>
      </c>
    </row>
    <row r="289" spans="1:35" ht="55.5" customHeight="1">
      <c r="A289" s="291" t="s">
        <v>389</v>
      </c>
      <c r="B289" s="291"/>
      <c r="C289" s="291"/>
      <c r="D289" s="291"/>
      <c r="E289" s="291"/>
      <c r="F289" s="291"/>
      <c r="G289" s="291"/>
      <c r="H289" s="291"/>
      <c r="I289" s="291"/>
      <c r="J289" s="291"/>
      <c r="K289" s="291"/>
      <c r="L289" s="291"/>
      <c r="M289" s="291"/>
      <c r="N289" s="291"/>
      <c r="O289" s="291"/>
      <c r="P289" s="291"/>
      <c r="Q289" s="291"/>
      <c r="R289" s="291"/>
      <c r="S289" s="291"/>
      <c r="T289" s="291"/>
      <c r="U289" s="291"/>
      <c r="V289" s="291"/>
      <c r="W289" s="291"/>
      <c r="X289" s="291"/>
      <c r="Y289" s="291"/>
      <c r="Z289" s="291"/>
      <c r="AA289" s="291"/>
      <c r="AB289" s="291"/>
      <c r="AC289" s="291"/>
      <c r="AD289" s="291"/>
      <c r="AE289" s="291"/>
      <c r="AF289" s="291"/>
      <c r="AG289" s="291"/>
      <c r="AH289" s="291"/>
      <c r="AI289" s="291"/>
    </row>
    <row r="290" spans="1:35" ht="56.25" customHeight="1">
      <c r="A290" s="291" t="s">
        <v>390</v>
      </c>
      <c r="B290" s="291"/>
      <c r="C290" s="291"/>
      <c r="D290" s="291"/>
      <c r="E290" s="291"/>
      <c r="F290" s="291"/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1"/>
      <c r="V290" s="291"/>
      <c r="W290" s="291"/>
      <c r="X290" s="291"/>
      <c r="Y290" s="291"/>
      <c r="Z290" s="291"/>
      <c r="AA290" s="291"/>
      <c r="AB290" s="291"/>
      <c r="AC290" s="291"/>
      <c r="AD290" s="291"/>
      <c r="AE290" s="291"/>
      <c r="AF290" s="291"/>
      <c r="AG290" s="291"/>
      <c r="AH290" s="291"/>
      <c r="AI290" s="291"/>
    </row>
    <row r="291" spans="1:35" ht="12.75">
      <c r="A291" s="290"/>
      <c r="B291" s="289"/>
      <c r="C291" s="289"/>
      <c r="D291" s="289"/>
      <c r="E291" s="289"/>
      <c r="F291" s="289"/>
      <c r="G291" s="289"/>
      <c r="H291" s="289"/>
      <c r="I291" s="289"/>
      <c r="J291" s="289"/>
      <c r="K291" s="289"/>
      <c r="L291" s="289"/>
      <c r="M291" s="289"/>
      <c r="N291" s="289"/>
      <c r="O291" s="289"/>
      <c r="P291" s="289"/>
      <c r="Q291" s="289"/>
      <c r="R291" s="289"/>
      <c r="S291" s="289"/>
      <c r="T291" s="289"/>
      <c r="U291" s="289"/>
      <c r="V291" s="289"/>
      <c r="W291" s="289"/>
      <c r="X291" s="289"/>
      <c r="Y291" s="289"/>
      <c r="Z291" s="289"/>
      <c r="AA291" s="289"/>
      <c r="AB291" s="289"/>
      <c r="AC291" s="289"/>
      <c r="AD291" s="289"/>
      <c r="AE291" s="289"/>
      <c r="AF291" s="289"/>
      <c r="AG291" s="289"/>
      <c r="AH291" s="289"/>
      <c r="AI291" s="289"/>
    </row>
    <row r="292" spans="1:35" ht="23.25" customHeight="1">
      <c r="A292" s="291" t="s">
        <v>391</v>
      </c>
      <c r="B292" s="291"/>
      <c r="C292" s="291"/>
      <c r="D292" s="291"/>
      <c r="E292" s="291"/>
      <c r="F292" s="291"/>
      <c r="G292" s="291"/>
      <c r="H292" s="291"/>
      <c r="I292" s="291"/>
      <c r="J292" s="291"/>
      <c r="K292" s="291"/>
      <c r="L292" s="291"/>
      <c r="M292" s="291"/>
      <c r="N292" s="291"/>
      <c r="O292" s="291"/>
      <c r="P292" s="291"/>
      <c r="Q292" s="291"/>
      <c r="R292" s="291"/>
      <c r="S292" s="291"/>
      <c r="T292" s="291"/>
      <c r="U292" s="291"/>
      <c r="V292" s="291"/>
      <c r="W292" s="291"/>
      <c r="X292" s="291"/>
      <c r="Y292" s="291"/>
      <c r="Z292" s="291"/>
      <c r="AA292" s="291"/>
      <c r="AB292" s="291"/>
      <c r="AC292" s="291"/>
      <c r="AD292" s="291"/>
      <c r="AE292" s="291"/>
      <c r="AF292" s="291"/>
      <c r="AG292" s="291"/>
      <c r="AH292" s="291"/>
      <c r="AI292" s="291"/>
    </row>
    <row r="293" spans="1:35" ht="12.75">
      <c r="A293" s="290"/>
      <c r="B293" s="289"/>
      <c r="C293" s="289"/>
      <c r="D293" s="289"/>
      <c r="E293" s="289"/>
      <c r="F293" s="289"/>
      <c r="G293" s="289"/>
      <c r="H293" s="289"/>
      <c r="I293" s="289"/>
      <c r="J293" s="289"/>
      <c r="K293" s="289"/>
      <c r="L293" s="289"/>
      <c r="M293" s="289"/>
      <c r="N293" s="289"/>
      <c r="O293" s="289"/>
      <c r="P293" s="289"/>
      <c r="Q293" s="289"/>
      <c r="R293" s="289"/>
      <c r="S293" s="289"/>
      <c r="T293" s="289"/>
      <c r="U293" s="289"/>
      <c r="V293" s="289"/>
      <c r="W293" s="289"/>
      <c r="X293" s="289"/>
      <c r="Y293" s="289"/>
      <c r="Z293" s="289"/>
      <c r="AA293" s="289"/>
      <c r="AB293" s="289"/>
      <c r="AC293" s="289"/>
      <c r="AD293" s="289"/>
      <c r="AE293" s="289"/>
      <c r="AF293" s="289"/>
      <c r="AG293" s="289"/>
      <c r="AH293" s="289"/>
      <c r="AI293" s="289"/>
    </row>
    <row r="294" spans="1:35" ht="33" customHeight="1">
      <c r="A294" s="291" t="s">
        <v>392</v>
      </c>
      <c r="B294" s="291"/>
      <c r="C294" s="291"/>
      <c r="D294" s="291"/>
      <c r="E294" s="291"/>
      <c r="F294" s="291"/>
      <c r="G294" s="291"/>
      <c r="H294" s="291"/>
      <c r="I294" s="291"/>
      <c r="J294" s="291"/>
      <c r="K294" s="291"/>
      <c r="L294" s="291"/>
      <c r="M294" s="291"/>
      <c r="N294" s="291"/>
      <c r="O294" s="291"/>
      <c r="P294" s="291"/>
      <c r="Q294" s="291"/>
      <c r="R294" s="291"/>
      <c r="S294" s="291"/>
      <c r="T294" s="291"/>
      <c r="U294" s="291"/>
      <c r="V294" s="291"/>
      <c r="W294" s="291"/>
      <c r="X294" s="291"/>
      <c r="Y294" s="291"/>
      <c r="Z294" s="291"/>
      <c r="AA294" s="291"/>
      <c r="AB294" s="291"/>
      <c r="AC294" s="291"/>
      <c r="AD294" s="291"/>
      <c r="AE294" s="291"/>
      <c r="AF294" s="291"/>
      <c r="AG294" s="291"/>
      <c r="AH294" s="291"/>
      <c r="AI294" s="291"/>
    </row>
    <row r="295" spans="1:35" ht="12.75">
      <c r="A295" s="290"/>
      <c r="B295" s="289"/>
      <c r="C295" s="289"/>
      <c r="D295" s="289"/>
      <c r="E295" s="289"/>
      <c r="F295" s="289"/>
      <c r="G295" s="289"/>
      <c r="H295" s="289"/>
      <c r="I295" s="289"/>
      <c r="J295" s="289"/>
      <c r="K295" s="289"/>
      <c r="L295" s="289"/>
      <c r="M295" s="289"/>
      <c r="N295" s="289"/>
      <c r="O295" s="289"/>
      <c r="P295" s="289"/>
      <c r="Q295" s="289"/>
      <c r="R295" s="289"/>
      <c r="S295" s="289"/>
      <c r="T295" s="289"/>
      <c r="U295" s="289"/>
      <c r="V295" s="289"/>
      <c r="W295" s="289"/>
      <c r="X295" s="289"/>
      <c r="Y295" s="289"/>
      <c r="Z295" s="289"/>
      <c r="AA295" s="289"/>
      <c r="AB295" s="289"/>
      <c r="AC295" s="289"/>
      <c r="AD295" s="289"/>
      <c r="AE295" s="289"/>
      <c r="AF295" s="289"/>
      <c r="AG295" s="289"/>
      <c r="AH295" s="289"/>
      <c r="AI295" s="289"/>
    </row>
    <row r="296" spans="1:35" ht="30" customHeight="1">
      <c r="A296" s="291" t="s">
        <v>393</v>
      </c>
      <c r="B296" s="291"/>
      <c r="C296" s="291"/>
      <c r="D296" s="291"/>
      <c r="E296" s="291"/>
      <c r="F296" s="291"/>
      <c r="G296" s="291"/>
      <c r="H296" s="291"/>
      <c r="I296" s="291"/>
      <c r="J296" s="291"/>
      <c r="K296" s="291"/>
      <c r="L296" s="291"/>
      <c r="M296" s="291"/>
      <c r="N296" s="291"/>
      <c r="O296" s="291"/>
      <c r="P296" s="291"/>
      <c r="Q296" s="291"/>
      <c r="R296" s="291"/>
      <c r="S296" s="291"/>
      <c r="T296" s="291"/>
      <c r="U296" s="291"/>
      <c r="V296" s="291"/>
      <c r="W296" s="291"/>
      <c r="X296" s="291"/>
      <c r="Y296" s="291"/>
      <c r="Z296" s="291"/>
      <c r="AA296" s="291"/>
      <c r="AB296" s="291"/>
      <c r="AC296" s="291"/>
      <c r="AD296" s="291"/>
      <c r="AE296" s="291"/>
      <c r="AF296" s="291"/>
      <c r="AG296" s="291"/>
      <c r="AH296" s="291"/>
      <c r="AI296" s="291"/>
    </row>
    <row r="297" spans="1:35" ht="12.75">
      <c r="A297" s="290"/>
      <c r="B297" s="289"/>
      <c r="C297" s="289"/>
      <c r="D297" s="289"/>
      <c r="E297" s="289"/>
      <c r="F297" s="289"/>
      <c r="G297" s="289"/>
      <c r="H297" s="289"/>
      <c r="I297" s="289"/>
      <c r="J297" s="289"/>
      <c r="K297" s="289"/>
      <c r="L297" s="289"/>
      <c r="M297" s="289"/>
      <c r="N297" s="289"/>
      <c r="O297" s="289"/>
      <c r="P297" s="289"/>
      <c r="Q297" s="289"/>
      <c r="R297" s="289"/>
      <c r="S297" s="289"/>
      <c r="T297" s="289"/>
      <c r="U297" s="289"/>
      <c r="V297" s="289"/>
      <c r="W297" s="289"/>
      <c r="X297" s="289"/>
      <c r="Y297" s="289"/>
      <c r="Z297" s="289"/>
      <c r="AA297" s="289"/>
      <c r="AB297" s="289"/>
      <c r="AC297" s="289"/>
      <c r="AD297" s="289"/>
      <c r="AE297" s="289"/>
      <c r="AF297" s="289"/>
      <c r="AG297" s="289"/>
      <c r="AH297" s="289"/>
      <c r="AI297" s="289"/>
    </row>
    <row r="298" spans="1:35" ht="41.25" customHeight="1">
      <c r="A298" s="291" t="s">
        <v>394</v>
      </c>
      <c r="B298" s="291"/>
      <c r="C298" s="291"/>
      <c r="D298" s="291"/>
      <c r="E298" s="291"/>
      <c r="F298" s="291"/>
      <c r="G298" s="291"/>
      <c r="H298" s="291"/>
      <c r="I298" s="291"/>
      <c r="J298" s="291"/>
      <c r="K298" s="291"/>
      <c r="L298" s="291"/>
      <c r="M298" s="291"/>
      <c r="N298" s="291"/>
      <c r="O298" s="291"/>
      <c r="P298" s="291"/>
      <c r="Q298" s="291"/>
      <c r="R298" s="291"/>
      <c r="S298" s="291"/>
      <c r="T298" s="291"/>
      <c r="U298" s="291"/>
      <c r="V298" s="291"/>
      <c r="W298" s="291"/>
      <c r="X298" s="291"/>
      <c r="Y298" s="291"/>
      <c r="Z298" s="291"/>
      <c r="AA298" s="291"/>
      <c r="AB298" s="291"/>
      <c r="AC298" s="291"/>
      <c r="AD298" s="291"/>
      <c r="AE298" s="291"/>
      <c r="AF298" s="291"/>
      <c r="AG298" s="291"/>
      <c r="AH298" s="291"/>
      <c r="AI298" s="291"/>
    </row>
    <row r="299" spans="1:35" ht="12.75">
      <c r="A299" s="290"/>
      <c r="B299" s="289"/>
      <c r="C299" s="289"/>
      <c r="D299" s="289"/>
      <c r="E299" s="289"/>
      <c r="F299" s="289"/>
      <c r="G299" s="289"/>
      <c r="H299" s="289"/>
      <c r="I299" s="289"/>
      <c r="J299" s="289"/>
      <c r="K299" s="289"/>
      <c r="L299" s="289"/>
      <c r="M299" s="289"/>
      <c r="N299" s="289"/>
      <c r="O299" s="289"/>
      <c r="P299" s="289"/>
      <c r="Q299" s="289"/>
      <c r="R299" s="289"/>
      <c r="S299" s="289"/>
      <c r="T299" s="289"/>
      <c r="U299" s="289"/>
      <c r="V299" s="289"/>
      <c r="W299" s="289"/>
      <c r="X299" s="289"/>
      <c r="Y299" s="289"/>
      <c r="Z299" s="289"/>
      <c r="AA299" s="289"/>
      <c r="AB299" s="289"/>
      <c r="AC299" s="289"/>
      <c r="AD299" s="289"/>
      <c r="AE299" s="289"/>
      <c r="AF299" s="289"/>
      <c r="AG299" s="289"/>
      <c r="AH299" s="289"/>
      <c r="AI299" s="289"/>
    </row>
    <row r="300" spans="1:35" ht="38.25" customHeight="1">
      <c r="A300" s="291" t="s">
        <v>395</v>
      </c>
      <c r="B300" s="291"/>
      <c r="C300" s="291"/>
      <c r="D300" s="291"/>
      <c r="E300" s="291"/>
      <c r="F300" s="291"/>
      <c r="G300" s="291"/>
      <c r="H300" s="291"/>
      <c r="I300" s="291"/>
      <c r="J300" s="291"/>
      <c r="K300" s="291"/>
      <c r="L300" s="291"/>
      <c r="M300" s="291"/>
      <c r="N300" s="291"/>
      <c r="O300" s="291"/>
      <c r="P300" s="291"/>
      <c r="Q300" s="291"/>
      <c r="R300" s="291"/>
      <c r="S300" s="291"/>
      <c r="T300" s="291"/>
      <c r="U300" s="291"/>
      <c r="V300" s="291"/>
      <c r="W300" s="291"/>
      <c r="X300" s="291"/>
      <c r="Y300" s="291"/>
      <c r="Z300" s="291"/>
      <c r="AA300" s="291"/>
      <c r="AB300" s="291"/>
      <c r="AC300" s="291"/>
      <c r="AD300" s="291"/>
      <c r="AE300" s="291"/>
      <c r="AF300" s="291"/>
      <c r="AG300" s="291"/>
      <c r="AH300" s="291"/>
      <c r="AI300" s="291"/>
    </row>
    <row r="301" spans="1:35" ht="12.75">
      <c r="A301" s="290"/>
      <c r="B301" s="289"/>
      <c r="C301" s="289"/>
      <c r="D301" s="289"/>
      <c r="E301" s="289"/>
      <c r="F301" s="289"/>
      <c r="G301" s="289"/>
      <c r="H301" s="289"/>
      <c r="I301" s="289"/>
      <c r="J301" s="289"/>
      <c r="K301" s="289"/>
      <c r="L301" s="289"/>
      <c r="M301" s="289"/>
      <c r="N301" s="289"/>
      <c r="O301" s="289"/>
      <c r="P301" s="289"/>
      <c r="Q301" s="289"/>
      <c r="R301" s="289"/>
      <c r="S301" s="289"/>
      <c r="T301" s="289"/>
      <c r="U301" s="289"/>
      <c r="V301" s="289"/>
      <c r="W301" s="289"/>
      <c r="X301" s="289"/>
      <c r="Y301" s="289"/>
      <c r="Z301" s="289"/>
      <c r="AA301" s="289"/>
      <c r="AB301" s="289"/>
      <c r="AC301" s="289"/>
      <c r="AD301" s="289"/>
      <c r="AE301" s="289"/>
      <c r="AF301" s="289"/>
      <c r="AG301" s="289"/>
      <c r="AH301" s="289"/>
      <c r="AI301" s="289"/>
    </row>
    <row r="302" spans="1:35" ht="40.5" customHeight="1">
      <c r="A302" s="291" t="s">
        <v>396</v>
      </c>
      <c r="B302" s="291"/>
      <c r="C302" s="291"/>
      <c r="D302" s="291"/>
      <c r="E302" s="291"/>
      <c r="F302" s="291"/>
      <c r="G302" s="291"/>
      <c r="H302" s="291"/>
      <c r="I302" s="291"/>
      <c r="J302" s="291"/>
      <c r="K302" s="291"/>
      <c r="L302" s="291"/>
      <c r="M302" s="291"/>
      <c r="N302" s="291"/>
      <c r="O302" s="291"/>
      <c r="P302" s="291"/>
      <c r="Q302" s="291"/>
      <c r="R302" s="291"/>
      <c r="S302" s="291"/>
      <c r="T302" s="291"/>
      <c r="U302" s="291"/>
      <c r="V302" s="291"/>
      <c r="W302" s="291"/>
      <c r="X302" s="291"/>
      <c r="Y302" s="291"/>
      <c r="Z302" s="291"/>
      <c r="AA302" s="291"/>
      <c r="AB302" s="291"/>
      <c r="AC302" s="291"/>
      <c r="AD302" s="291"/>
      <c r="AE302" s="291"/>
      <c r="AF302" s="291"/>
      <c r="AG302" s="291"/>
      <c r="AH302" s="291"/>
      <c r="AI302" s="291"/>
    </row>
    <row r="303" spans="1:35" ht="12.75">
      <c r="A303" s="290"/>
      <c r="B303" s="289"/>
      <c r="C303" s="289"/>
      <c r="D303" s="289"/>
      <c r="E303" s="289"/>
      <c r="F303" s="289"/>
      <c r="G303" s="289"/>
      <c r="H303" s="289"/>
      <c r="I303" s="289"/>
      <c r="J303" s="289"/>
      <c r="K303" s="289"/>
      <c r="L303" s="289"/>
      <c r="M303" s="289"/>
      <c r="N303" s="289"/>
      <c r="O303" s="289"/>
      <c r="P303" s="289"/>
      <c r="Q303" s="289"/>
      <c r="R303" s="289"/>
      <c r="S303" s="289"/>
      <c r="T303" s="289"/>
      <c r="U303" s="289"/>
      <c r="V303" s="289"/>
      <c r="W303" s="289"/>
      <c r="X303" s="289"/>
      <c r="Y303" s="289"/>
      <c r="Z303" s="289"/>
      <c r="AA303" s="289"/>
      <c r="AB303" s="289"/>
      <c r="AC303" s="289"/>
      <c r="AD303" s="289"/>
      <c r="AE303" s="289"/>
      <c r="AF303" s="289"/>
      <c r="AG303" s="289"/>
      <c r="AH303" s="289"/>
      <c r="AI303" s="289"/>
    </row>
    <row r="304" spans="1:35" ht="46.5" customHeight="1">
      <c r="A304" s="291" t="s">
        <v>397</v>
      </c>
      <c r="B304" s="291"/>
      <c r="C304" s="291"/>
      <c r="D304" s="291"/>
      <c r="E304" s="291"/>
      <c r="F304" s="291"/>
      <c r="G304" s="291"/>
      <c r="H304" s="291"/>
      <c r="I304" s="291"/>
      <c r="J304" s="291"/>
      <c r="K304" s="291"/>
      <c r="L304" s="291"/>
      <c r="M304" s="291"/>
      <c r="N304" s="291"/>
      <c r="O304" s="291"/>
      <c r="P304" s="291"/>
      <c r="Q304" s="291"/>
      <c r="R304" s="291"/>
      <c r="S304" s="291"/>
      <c r="T304" s="291"/>
      <c r="U304" s="291"/>
      <c r="V304" s="291"/>
      <c r="W304" s="291"/>
      <c r="X304" s="291"/>
      <c r="Y304" s="291"/>
      <c r="Z304" s="291"/>
      <c r="AA304" s="291"/>
      <c r="AB304" s="291"/>
      <c r="AC304" s="291"/>
      <c r="AD304" s="291"/>
      <c r="AE304" s="291"/>
      <c r="AF304" s="291"/>
      <c r="AG304" s="291"/>
      <c r="AH304" s="291"/>
      <c r="AI304" s="291"/>
    </row>
    <row r="305" spans="1:35" ht="12.75">
      <c r="A305" s="290"/>
      <c r="B305" s="289"/>
      <c r="C305" s="289"/>
      <c r="D305" s="289"/>
      <c r="E305" s="289"/>
      <c r="F305" s="289"/>
      <c r="G305" s="289"/>
      <c r="H305" s="289"/>
      <c r="I305" s="289"/>
      <c r="J305" s="289"/>
      <c r="K305" s="289"/>
      <c r="L305" s="289"/>
      <c r="M305" s="289"/>
      <c r="N305" s="289"/>
      <c r="O305" s="289"/>
      <c r="P305" s="289"/>
      <c r="Q305" s="289"/>
      <c r="R305" s="289"/>
      <c r="S305" s="289"/>
      <c r="T305" s="289"/>
      <c r="U305" s="289"/>
      <c r="V305" s="289"/>
      <c r="W305" s="289"/>
      <c r="X305" s="289"/>
      <c r="Y305" s="289"/>
      <c r="Z305" s="289"/>
      <c r="AA305" s="289"/>
      <c r="AB305" s="289"/>
      <c r="AC305" s="289"/>
      <c r="AD305" s="289"/>
      <c r="AE305" s="289"/>
      <c r="AF305" s="289"/>
      <c r="AG305" s="289"/>
      <c r="AH305" s="289"/>
      <c r="AI305" s="289"/>
    </row>
    <row r="306" spans="1:35" ht="18" customHeight="1">
      <c r="A306" s="291" t="s">
        <v>398</v>
      </c>
      <c r="B306" s="291"/>
      <c r="C306" s="291"/>
      <c r="D306" s="291"/>
      <c r="E306" s="291"/>
      <c r="F306" s="291"/>
      <c r="G306" s="291"/>
      <c r="H306" s="291"/>
      <c r="I306" s="291"/>
      <c r="J306" s="291"/>
      <c r="K306" s="291"/>
      <c r="L306" s="291"/>
      <c r="M306" s="291"/>
      <c r="N306" s="291"/>
      <c r="O306" s="291"/>
      <c r="P306" s="291"/>
      <c r="Q306" s="291"/>
      <c r="R306" s="291"/>
      <c r="S306" s="291"/>
      <c r="T306" s="291"/>
      <c r="U306" s="291"/>
      <c r="V306" s="291"/>
      <c r="W306" s="291"/>
      <c r="X306" s="291"/>
      <c r="Y306" s="291"/>
      <c r="Z306" s="291"/>
      <c r="AA306" s="291"/>
      <c r="AB306" s="291"/>
      <c r="AC306" s="291"/>
      <c r="AD306" s="291"/>
      <c r="AE306" s="291"/>
      <c r="AF306" s="291"/>
      <c r="AG306" s="291"/>
      <c r="AH306" s="291"/>
      <c r="AI306" s="291"/>
    </row>
    <row r="307" spans="1:35" ht="44.25" customHeight="1">
      <c r="A307" s="291" t="s">
        <v>399</v>
      </c>
      <c r="B307" s="291"/>
      <c r="C307" s="291"/>
      <c r="D307" s="291"/>
      <c r="E307" s="291"/>
      <c r="F307" s="291"/>
      <c r="G307" s="291"/>
      <c r="H307" s="291"/>
      <c r="I307" s="291"/>
      <c r="J307" s="291"/>
      <c r="K307" s="291"/>
      <c r="L307" s="291"/>
      <c r="M307" s="291"/>
      <c r="N307" s="291"/>
      <c r="O307" s="291"/>
      <c r="P307" s="291"/>
      <c r="Q307" s="291"/>
      <c r="R307" s="291"/>
      <c r="S307" s="291"/>
      <c r="T307" s="291"/>
      <c r="U307" s="291"/>
      <c r="V307" s="291"/>
      <c r="W307" s="291"/>
      <c r="X307" s="291"/>
      <c r="Y307" s="291"/>
      <c r="Z307" s="291"/>
      <c r="AA307" s="291"/>
      <c r="AB307" s="291"/>
      <c r="AC307" s="291"/>
      <c r="AD307" s="291"/>
      <c r="AE307" s="291"/>
      <c r="AF307" s="291"/>
      <c r="AG307" s="291"/>
      <c r="AH307" s="291"/>
      <c r="AI307" s="291"/>
    </row>
    <row r="308" spans="1:35" ht="23.25" customHeight="1">
      <c r="A308" s="291" t="s">
        <v>400</v>
      </c>
      <c r="B308" s="291"/>
      <c r="C308" s="291"/>
      <c r="D308" s="291"/>
      <c r="E308" s="291"/>
      <c r="F308" s="291"/>
      <c r="G308" s="291"/>
      <c r="H308" s="291"/>
      <c r="I308" s="291"/>
      <c r="J308" s="291"/>
      <c r="K308" s="291"/>
      <c r="L308" s="291"/>
      <c r="M308" s="291"/>
      <c r="N308" s="291"/>
      <c r="O308" s="291"/>
      <c r="P308" s="291"/>
      <c r="Q308" s="291"/>
      <c r="R308" s="291"/>
      <c r="S308" s="291"/>
      <c r="T308" s="291"/>
      <c r="U308" s="291"/>
      <c r="V308" s="291"/>
      <c r="W308" s="291"/>
      <c r="X308" s="291"/>
      <c r="Y308" s="291"/>
      <c r="Z308" s="291"/>
      <c r="AA308" s="291"/>
      <c r="AB308" s="291"/>
      <c r="AC308" s="291"/>
      <c r="AD308" s="291"/>
      <c r="AE308" s="291"/>
      <c r="AF308" s="291"/>
      <c r="AG308" s="291"/>
      <c r="AH308" s="291"/>
      <c r="AI308" s="291"/>
    </row>
    <row r="309" spans="1:35" ht="30" customHeight="1">
      <c r="A309" s="291" t="s">
        <v>401</v>
      </c>
      <c r="B309" s="291"/>
      <c r="C309" s="291"/>
      <c r="D309" s="291"/>
      <c r="E309" s="291"/>
      <c r="F309" s="291"/>
      <c r="G309" s="291"/>
      <c r="H309" s="291"/>
      <c r="I309" s="291"/>
      <c r="J309" s="291"/>
      <c r="K309" s="291"/>
      <c r="L309" s="291"/>
      <c r="M309" s="291"/>
      <c r="N309" s="291"/>
      <c r="O309" s="291"/>
      <c r="P309" s="291"/>
      <c r="Q309" s="291"/>
      <c r="R309" s="291"/>
      <c r="S309" s="291"/>
      <c r="T309" s="291"/>
      <c r="U309" s="291"/>
      <c r="V309" s="291"/>
      <c r="W309" s="291"/>
      <c r="X309" s="291"/>
      <c r="Y309" s="291"/>
      <c r="Z309" s="291"/>
      <c r="AA309" s="291"/>
      <c r="AB309" s="291"/>
      <c r="AC309" s="291"/>
      <c r="AD309" s="291"/>
      <c r="AE309" s="291"/>
      <c r="AF309" s="291"/>
      <c r="AG309" s="291"/>
      <c r="AH309" s="291"/>
      <c r="AI309" s="291"/>
    </row>
    <row r="310" spans="1:35" ht="15">
      <c r="A310" s="291" t="s">
        <v>402</v>
      </c>
      <c r="B310" s="291"/>
      <c r="C310" s="291"/>
      <c r="D310" s="291"/>
      <c r="E310" s="291"/>
      <c r="F310" s="291"/>
      <c r="G310" s="291"/>
      <c r="H310" s="291"/>
      <c r="I310" s="291"/>
      <c r="J310" s="291"/>
      <c r="K310" s="291"/>
      <c r="L310" s="291"/>
      <c r="M310" s="291"/>
      <c r="N310" s="291"/>
      <c r="O310" s="291"/>
      <c r="P310" s="291"/>
      <c r="Q310" s="291"/>
      <c r="R310" s="291"/>
      <c r="S310" s="291"/>
      <c r="T310" s="291"/>
      <c r="U310" s="291"/>
      <c r="V310" s="291"/>
      <c r="W310" s="291"/>
      <c r="X310" s="291"/>
      <c r="Y310" s="291"/>
      <c r="Z310" s="291"/>
      <c r="AA310" s="291"/>
      <c r="AB310" s="291"/>
      <c r="AC310" s="291"/>
      <c r="AD310" s="291"/>
      <c r="AE310" s="291"/>
      <c r="AF310" s="291"/>
      <c r="AG310" s="291"/>
      <c r="AH310" s="291"/>
      <c r="AI310" s="291"/>
    </row>
    <row r="311" spans="1:35" ht="26.25" customHeight="1">
      <c r="A311" s="291" t="s">
        <v>403</v>
      </c>
      <c r="B311" s="291"/>
      <c r="C311" s="291"/>
      <c r="D311" s="291"/>
      <c r="E311" s="291"/>
      <c r="F311" s="291"/>
      <c r="G311" s="291"/>
      <c r="H311" s="291"/>
      <c r="I311" s="291"/>
      <c r="J311" s="291"/>
      <c r="K311" s="291"/>
      <c r="L311" s="291"/>
      <c r="M311" s="291"/>
      <c r="N311" s="291"/>
      <c r="O311" s="291"/>
      <c r="P311" s="291"/>
      <c r="Q311" s="291"/>
      <c r="R311" s="291"/>
      <c r="S311" s="291"/>
      <c r="T311" s="291"/>
      <c r="U311" s="291"/>
      <c r="V311" s="291"/>
      <c r="W311" s="291"/>
      <c r="X311" s="291"/>
      <c r="Y311" s="291"/>
      <c r="Z311" s="291"/>
      <c r="AA311" s="291"/>
      <c r="AB311" s="291"/>
      <c r="AC311" s="291"/>
      <c r="AD311" s="291"/>
      <c r="AE311" s="291"/>
      <c r="AF311" s="291"/>
      <c r="AG311" s="291"/>
      <c r="AH311" s="291"/>
      <c r="AI311" s="291"/>
    </row>
    <row r="312" spans="1:35" ht="12.75">
      <c r="A312" s="290"/>
      <c r="B312" s="289"/>
      <c r="C312" s="289"/>
      <c r="D312" s="289"/>
      <c r="E312" s="289"/>
      <c r="F312" s="289"/>
      <c r="G312" s="289"/>
      <c r="H312" s="289"/>
      <c r="I312" s="289"/>
      <c r="J312" s="289"/>
      <c r="K312" s="289"/>
      <c r="L312" s="289"/>
      <c r="M312" s="289"/>
      <c r="N312" s="289"/>
      <c r="O312" s="289"/>
      <c r="P312" s="289"/>
      <c r="Q312" s="289"/>
      <c r="R312" s="289"/>
      <c r="S312" s="289"/>
      <c r="T312" s="289"/>
      <c r="U312" s="289"/>
      <c r="V312" s="289"/>
      <c r="W312" s="289"/>
      <c r="X312" s="289"/>
      <c r="Y312" s="289"/>
      <c r="Z312" s="289"/>
      <c r="AA312" s="289"/>
      <c r="AB312" s="289"/>
      <c r="AC312" s="289"/>
      <c r="AD312" s="289"/>
      <c r="AE312" s="289"/>
      <c r="AF312" s="289"/>
      <c r="AG312" s="289"/>
      <c r="AH312" s="289"/>
      <c r="AI312" s="289"/>
    </row>
    <row r="313" spans="1:35" ht="21" customHeight="1">
      <c r="A313" s="291" t="s">
        <v>404</v>
      </c>
      <c r="B313" s="291"/>
      <c r="C313" s="291"/>
      <c r="D313" s="291"/>
      <c r="E313" s="291"/>
      <c r="F313" s="291"/>
      <c r="G313" s="291"/>
      <c r="H313" s="291"/>
      <c r="I313" s="291"/>
      <c r="J313" s="291"/>
      <c r="K313" s="291"/>
      <c r="L313" s="291"/>
      <c r="M313" s="291"/>
      <c r="N313" s="291"/>
      <c r="O313" s="291"/>
      <c r="P313" s="291"/>
      <c r="Q313" s="291"/>
      <c r="R313" s="291"/>
      <c r="S313" s="291"/>
      <c r="T313" s="291"/>
      <c r="U313" s="291"/>
      <c r="V313" s="291"/>
      <c r="W313" s="291"/>
      <c r="X313" s="291"/>
      <c r="Y313" s="291"/>
      <c r="Z313" s="291"/>
      <c r="AA313" s="291"/>
      <c r="AB313" s="291"/>
      <c r="AC313" s="291"/>
      <c r="AD313" s="291"/>
      <c r="AE313" s="291"/>
      <c r="AF313" s="291"/>
      <c r="AG313" s="291"/>
      <c r="AH313" s="291"/>
      <c r="AI313" s="291"/>
    </row>
    <row r="314" spans="1:35" ht="12.75">
      <c r="A314" s="290"/>
      <c r="B314" s="289"/>
      <c r="C314" s="289"/>
      <c r="D314" s="289"/>
      <c r="E314" s="289"/>
      <c r="F314" s="289"/>
      <c r="G314" s="289"/>
      <c r="H314" s="289"/>
      <c r="I314" s="289"/>
      <c r="J314" s="289"/>
      <c r="K314" s="289"/>
      <c r="L314" s="289"/>
      <c r="M314" s="289"/>
      <c r="N314" s="289"/>
      <c r="O314" s="289"/>
      <c r="P314" s="289"/>
      <c r="Q314" s="289"/>
      <c r="R314" s="289"/>
      <c r="S314" s="289"/>
      <c r="T314" s="289"/>
      <c r="U314" s="289"/>
      <c r="V314" s="289"/>
      <c r="W314" s="289"/>
      <c r="X314" s="289"/>
      <c r="Y314" s="289"/>
      <c r="Z314" s="289"/>
      <c r="AA314" s="289"/>
      <c r="AB314" s="289"/>
      <c r="AC314" s="289"/>
      <c r="AD314" s="289"/>
      <c r="AE314" s="289"/>
      <c r="AF314" s="289"/>
      <c r="AG314" s="289"/>
      <c r="AH314" s="289"/>
      <c r="AI314" s="289"/>
    </row>
    <row r="315" spans="1:35" ht="15">
      <c r="A315" s="291" t="s">
        <v>405</v>
      </c>
      <c r="B315" s="291"/>
      <c r="C315" s="291"/>
      <c r="D315" s="291"/>
      <c r="E315" s="291"/>
      <c r="F315" s="291"/>
      <c r="G315" s="291"/>
      <c r="H315" s="291"/>
      <c r="I315" s="291"/>
      <c r="J315" s="291"/>
      <c r="K315" s="291"/>
      <c r="L315" s="291"/>
      <c r="M315" s="291"/>
      <c r="N315" s="291"/>
      <c r="O315" s="291"/>
      <c r="P315" s="291"/>
      <c r="Q315" s="291"/>
      <c r="R315" s="291"/>
      <c r="S315" s="291"/>
      <c r="T315" s="291"/>
      <c r="U315" s="291"/>
      <c r="V315" s="291"/>
      <c r="W315" s="291"/>
      <c r="X315" s="291"/>
      <c r="Y315" s="291"/>
      <c r="Z315" s="291"/>
      <c r="AA315" s="291"/>
      <c r="AB315" s="291"/>
      <c r="AC315" s="291"/>
      <c r="AD315" s="291"/>
      <c r="AE315" s="291"/>
      <c r="AF315" s="291"/>
      <c r="AG315" s="291"/>
      <c r="AH315" s="291"/>
      <c r="AI315" s="291"/>
    </row>
    <row r="316" spans="1:35" ht="12.75">
      <c r="A316" s="290"/>
      <c r="B316" s="289"/>
      <c r="C316" s="289"/>
      <c r="D316" s="289"/>
      <c r="E316" s="289"/>
      <c r="F316" s="289"/>
      <c r="G316" s="289"/>
      <c r="H316" s="289"/>
      <c r="I316" s="289"/>
      <c r="J316" s="289"/>
      <c r="K316" s="289"/>
      <c r="L316" s="289"/>
      <c r="M316" s="289"/>
      <c r="N316" s="289"/>
      <c r="O316" s="289"/>
      <c r="P316" s="289"/>
      <c r="Q316" s="289"/>
      <c r="R316" s="289"/>
      <c r="S316" s="289"/>
      <c r="T316" s="289"/>
      <c r="U316" s="289"/>
      <c r="V316" s="289"/>
      <c r="W316" s="289"/>
      <c r="X316" s="289"/>
      <c r="Y316" s="289"/>
      <c r="Z316" s="289"/>
      <c r="AA316" s="289"/>
      <c r="AB316" s="289"/>
      <c r="AC316" s="289"/>
      <c r="AD316" s="289"/>
      <c r="AE316" s="289"/>
      <c r="AF316" s="289"/>
      <c r="AG316" s="289"/>
      <c r="AH316" s="289"/>
      <c r="AI316" s="289"/>
    </row>
    <row r="317" spans="1:35" ht="15">
      <c r="A317" s="291" t="s">
        <v>406</v>
      </c>
      <c r="B317" s="291"/>
      <c r="C317" s="291"/>
      <c r="D317" s="291"/>
      <c r="E317" s="291"/>
      <c r="F317" s="291"/>
      <c r="G317" s="291"/>
      <c r="H317" s="291"/>
      <c r="I317" s="291"/>
      <c r="J317" s="291"/>
      <c r="K317" s="291"/>
      <c r="L317" s="291"/>
      <c r="M317" s="291"/>
      <c r="N317" s="291"/>
      <c r="O317" s="291"/>
      <c r="P317" s="291"/>
      <c r="Q317" s="291"/>
      <c r="R317" s="291"/>
      <c r="S317" s="291"/>
      <c r="T317" s="291"/>
      <c r="U317" s="291"/>
      <c r="V317" s="291"/>
      <c r="W317" s="291"/>
      <c r="X317" s="291"/>
      <c r="Y317" s="291"/>
      <c r="Z317" s="291"/>
      <c r="AA317" s="291"/>
      <c r="AB317" s="291"/>
      <c r="AC317" s="291"/>
      <c r="AD317" s="291"/>
      <c r="AE317" s="291"/>
      <c r="AF317" s="291"/>
      <c r="AG317" s="291"/>
      <c r="AH317" s="291"/>
      <c r="AI317" s="291"/>
    </row>
    <row r="318" spans="1:35" ht="12.75">
      <c r="A318" s="290"/>
      <c r="B318" s="289"/>
      <c r="C318" s="289"/>
      <c r="D318" s="289"/>
      <c r="E318" s="289"/>
      <c r="F318" s="289"/>
      <c r="G318" s="289"/>
      <c r="H318" s="289"/>
      <c r="I318" s="289"/>
      <c r="J318" s="289"/>
      <c r="K318" s="289"/>
      <c r="L318" s="289"/>
      <c r="M318" s="289"/>
      <c r="N318" s="289"/>
      <c r="O318" s="289"/>
      <c r="P318" s="289"/>
      <c r="Q318" s="289"/>
      <c r="R318" s="289"/>
      <c r="S318" s="289"/>
      <c r="T318" s="289"/>
      <c r="U318" s="289"/>
      <c r="V318" s="289"/>
      <c r="W318" s="289"/>
      <c r="X318" s="289"/>
      <c r="Y318" s="289"/>
      <c r="Z318" s="289"/>
      <c r="AA318" s="289"/>
      <c r="AB318" s="289"/>
      <c r="AC318" s="289"/>
      <c r="AD318" s="289"/>
      <c r="AE318" s="289"/>
      <c r="AF318" s="289"/>
      <c r="AG318" s="289"/>
      <c r="AH318" s="289"/>
      <c r="AI318" s="289"/>
    </row>
    <row r="319" spans="1:35" ht="29.25" customHeight="1">
      <c r="A319" s="291" t="s">
        <v>407</v>
      </c>
      <c r="B319" s="291"/>
      <c r="C319" s="291"/>
      <c r="D319" s="291"/>
      <c r="E319" s="291"/>
      <c r="F319" s="291"/>
      <c r="G319" s="291"/>
      <c r="H319" s="291"/>
      <c r="I319" s="291"/>
      <c r="J319" s="291"/>
      <c r="K319" s="291"/>
      <c r="L319" s="291"/>
      <c r="M319" s="291"/>
      <c r="N319" s="291"/>
      <c r="O319" s="291"/>
      <c r="P319" s="291"/>
      <c r="Q319" s="291"/>
      <c r="R319" s="291"/>
      <c r="S319" s="291"/>
      <c r="T319" s="291"/>
      <c r="U319" s="291"/>
      <c r="V319" s="291"/>
      <c r="W319" s="291"/>
      <c r="X319" s="291"/>
      <c r="Y319" s="291"/>
      <c r="Z319" s="291"/>
      <c r="AA319" s="291"/>
      <c r="AB319" s="291"/>
      <c r="AC319" s="291"/>
      <c r="AD319" s="291"/>
      <c r="AE319" s="291"/>
      <c r="AF319" s="291"/>
      <c r="AG319" s="291"/>
      <c r="AH319" s="291"/>
      <c r="AI319" s="291"/>
    </row>
    <row r="320" spans="1:35" ht="12.75">
      <c r="A320" s="290"/>
      <c r="B320" s="289"/>
      <c r="C320" s="289"/>
      <c r="D320" s="289"/>
      <c r="E320" s="289"/>
      <c r="F320" s="289"/>
      <c r="G320" s="289"/>
      <c r="H320" s="289"/>
      <c r="I320" s="289"/>
      <c r="J320" s="289"/>
      <c r="K320" s="289"/>
      <c r="L320" s="289"/>
      <c r="M320" s="289"/>
      <c r="N320" s="289"/>
      <c r="O320" s="289"/>
      <c r="P320" s="289"/>
      <c r="Q320" s="289"/>
      <c r="R320" s="289"/>
      <c r="S320" s="289"/>
      <c r="T320" s="289"/>
      <c r="U320" s="289"/>
      <c r="V320" s="289"/>
      <c r="W320" s="289"/>
      <c r="X320" s="289"/>
      <c r="Y320" s="289"/>
      <c r="Z320" s="289"/>
      <c r="AA320" s="289"/>
      <c r="AB320" s="289"/>
      <c r="AC320" s="289"/>
      <c r="AD320" s="289"/>
      <c r="AE320" s="289"/>
      <c r="AF320" s="289"/>
      <c r="AG320" s="289"/>
      <c r="AH320" s="289"/>
      <c r="AI320" s="289"/>
    </row>
    <row r="321" spans="1:35" ht="29.25" customHeight="1">
      <c r="A321" s="291" t="s">
        <v>408</v>
      </c>
      <c r="B321" s="291"/>
      <c r="C321" s="291"/>
      <c r="D321" s="291"/>
      <c r="E321" s="291"/>
      <c r="F321" s="291"/>
      <c r="G321" s="291"/>
      <c r="H321" s="291"/>
      <c r="I321" s="291"/>
      <c r="J321" s="291"/>
      <c r="K321" s="291"/>
      <c r="L321" s="291"/>
      <c r="M321" s="291"/>
      <c r="N321" s="291"/>
      <c r="O321" s="291"/>
      <c r="P321" s="291"/>
      <c r="Q321" s="291"/>
      <c r="R321" s="291"/>
      <c r="S321" s="291"/>
      <c r="T321" s="291"/>
      <c r="U321" s="291"/>
      <c r="V321" s="291"/>
      <c r="W321" s="291"/>
      <c r="X321" s="291"/>
      <c r="Y321" s="291"/>
      <c r="Z321" s="291"/>
      <c r="AA321" s="291"/>
      <c r="AB321" s="291"/>
      <c r="AC321" s="291"/>
      <c r="AD321" s="291"/>
      <c r="AE321" s="291"/>
      <c r="AF321" s="291"/>
      <c r="AG321" s="291"/>
      <c r="AH321" s="291"/>
      <c r="AI321" s="291"/>
    </row>
    <row r="322" spans="1:35" ht="12.75" hidden="1" customHeight="1">
      <c r="A322" s="291"/>
      <c r="B322" s="291"/>
      <c r="C322" s="291"/>
      <c r="D322" s="291"/>
      <c r="E322" s="291"/>
      <c r="F322" s="291"/>
      <c r="G322" s="291"/>
      <c r="H322" s="291"/>
      <c r="I322" s="291"/>
      <c r="J322" s="291"/>
      <c r="K322" s="291"/>
      <c r="L322" s="291"/>
      <c r="M322" s="291"/>
      <c r="N322" s="291"/>
      <c r="O322" s="291"/>
      <c r="P322" s="291"/>
      <c r="Q322" s="291"/>
      <c r="R322" s="291"/>
      <c r="S322" s="291"/>
      <c r="T322" s="291"/>
      <c r="U322" s="291"/>
      <c r="V322" s="291"/>
      <c r="W322" s="291"/>
      <c r="X322" s="291"/>
      <c r="Y322" s="291"/>
      <c r="Z322" s="291"/>
      <c r="AA322" s="291"/>
      <c r="AB322" s="291"/>
      <c r="AC322" s="291"/>
      <c r="AD322" s="291"/>
      <c r="AE322" s="291"/>
      <c r="AF322" s="291"/>
      <c r="AG322" s="291"/>
      <c r="AH322" s="291"/>
      <c r="AI322" s="291"/>
    </row>
    <row r="323" spans="1:35" ht="27.75" customHeight="1">
      <c r="A323" s="291" t="s">
        <v>409</v>
      </c>
      <c r="B323" s="291"/>
      <c r="C323" s="291"/>
      <c r="D323" s="291"/>
      <c r="E323" s="291"/>
      <c r="F323" s="291"/>
      <c r="G323" s="291"/>
      <c r="H323" s="291"/>
      <c r="I323" s="291"/>
      <c r="J323" s="291"/>
      <c r="K323" s="291"/>
      <c r="L323" s="291"/>
      <c r="M323" s="291"/>
      <c r="N323" s="291"/>
      <c r="O323" s="291"/>
      <c r="P323" s="291"/>
      <c r="Q323" s="291"/>
      <c r="R323" s="291"/>
      <c r="S323" s="291"/>
      <c r="T323" s="291"/>
      <c r="U323" s="291"/>
      <c r="V323" s="291"/>
      <c r="W323" s="291"/>
      <c r="X323" s="291"/>
      <c r="Y323" s="291"/>
      <c r="Z323" s="291"/>
      <c r="AA323" s="291"/>
      <c r="AB323" s="291"/>
      <c r="AC323" s="291"/>
      <c r="AD323" s="291"/>
      <c r="AE323" s="291"/>
      <c r="AF323" s="291"/>
      <c r="AG323" s="291"/>
      <c r="AH323" s="291"/>
      <c r="AI323" s="291"/>
    </row>
    <row r="324" spans="1:35" ht="12.75">
      <c r="A324" s="290"/>
      <c r="B324" s="289"/>
      <c r="C324" s="289"/>
      <c r="D324" s="289"/>
      <c r="E324" s="289"/>
      <c r="F324" s="289"/>
      <c r="G324" s="289"/>
      <c r="H324" s="289"/>
      <c r="I324" s="289"/>
      <c r="J324" s="289"/>
      <c r="K324" s="289"/>
      <c r="L324" s="289"/>
      <c r="M324" s="289"/>
      <c r="N324" s="289"/>
      <c r="O324" s="289"/>
      <c r="P324" s="289"/>
      <c r="Q324" s="289"/>
      <c r="R324" s="289"/>
      <c r="S324" s="289"/>
      <c r="T324" s="289"/>
      <c r="U324" s="289"/>
      <c r="V324" s="289"/>
      <c r="W324" s="289"/>
      <c r="X324" s="289"/>
      <c r="Y324" s="289"/>
      <c r="Z324" s="289"/>
      <c r="AA324" s="289"/>
      <c r="AB324" s="289"/>
      <c r="AC324" s="289"/>
      <c r="AD324" s="289"/>
      <c r="AE324" s="289"/>
      <c r="AF324" s="289"/>
      <c r="AG324" s="289"/>
      <c r="AH324" s="289"/>
      <c r="AI324" s="289"/>
    </row>
    <row r="325" spans="1:35" ht="69" customHeight="1">
      <c r="A325" s="291" t="s">
        <v>410</v>
      </c>
      <c r="B325" s="291"/>
      <c r="C325" s="291"/>
      <c r="D325" s="291"/>
      <c r="E325" s="291"/>
      <c r="F325" s="291"/>
      <c r="G325" s="291"/>
      <c r="H325" s="291"/>
      <c r="I325" s="291"/>
      <c r="J325" s="291"/>
      <c r="K325" s="291"/>
      <c r="L325" s="291"/>
      <c r="M325" s="291"/>
      <c r="N325" s="291"/>
      <c r="O325" s="291"/>
      <c r="P325" s="291"/>
      <c r="Q325" s="291"/>
      <c r="R325" s="291"/>
      <c r="S325" s="291"/>
      <c r="T325" s="291"/>
      <c r="U325" s="291"/>
      <c r="V325" s="291"/>
      <c r="W325" s="291"/>
      <c r="X325" s="291"/>
      <c r="Y325" s="291"/>
      <c r="Z325" s="291"/>
      <c r="AA325" s="291"/>
      <c r="AB325" s="291"/>
      <c r="AC325" s="291"/>
      <c r="AD325" s="291"/>
      <c r="AE325" s="291"/>
      <c r="AF325" s="291"/>
      <c r="AG325" s="291"/>
      <c r="AH325" s="291"/>
      <c r="AI325" s="291"/>
    </row>
    <row r="326" spans="1:35" ht="12.75">
      <c r="A326" s="290"/>
      <c r="B326" s="289"/>
      <c r="C326" s="289"/>
      <c r="D326" s="289"/>
      <c r="E326" s="289"/>
      <c r="F326" s="289"/>
      <c r="G326" s="289"/>
      <c r="H326" s="289"/>
      <c r="I326" s="289"/>
      <c r="J326" s="289"/>
      <c r="K326" s="289"/>
      <c r="L326" s="289"/>
      <c r="M326" s="289"/>
      <c r="N326" s="289"/>
      <c r="O326" s="289"/>
      <c r="P326" s="289"/>
      <c r="Q326" s="289"/>
      <c r="R326" s="289"/>
      <c r="S326" s="289"/>
      <c r="T326" s="289"/>
      <c r="U326" s="289"/>
      <c r="V326" s="289"/>
      <c r="W326" s="289"/>
      <c r="X326" s="289"/>
      <c r="Y326" s="289"/>
      <c r="Z326" s="289"/>
      <c r="AA326" s="289"/>
      <c r="AB326" s="289"/>
      <c r="AC326" s="289"/>
      <c r="AD326" s="289"/>
      <c r="AE326" s="289"/>
      <c r="AF326" s="289"/>
      <c r="AG326" s="289"/>
      <c r="AH326" s="289"/>
      <c r="AI326" s="289"/>
    </row>
    <row r="327" spans="1:35" ht="33" customHeight="1">
      <c r="A327" s="291" t="s">
        <v>411</v>
      </c>
      <c r="B327" s="291"/>
      <c r="C327" s="291"/>
      <c r="D327" s="291"/>
      <c r="E327" s="291"/>
      <c r="F327" s="291"/>
      <c r="G327" s="291"/>
      <c r="H327" s="291"/>
      <c r="I327" s="291"/>
      <c r="J327" s="291"/>
      <c r="K327" s="291"/>
      <c r="L327" s="291"/>
      <c r="M327" s="291"/>
      <c r="N327" s="291"/>
      <c r="O327" s="291"/>
      <c r="P327" s="291"/>
      <c r="Q327" s="291"/>
      <c r="R327" s="291"/>
      <c r="S327" s="291"/>
      <c r="T327" s="291"/>
      <c r="U327" s="291"/>
      <c r="V327" s="291"/>
      <c r="W327" s="291"/>
      <c r="X327" s="291"/>
      <c r="Y327" s="291"/>
      <c r="Z327" s="291"/>
      <c r="AA327" s="291"/>
      <c r="AB327" s="291"/>
      <c r="AC327" s="291"/>
      <c r="AD327" s="291"/>
      <c r="AE327" s="291"/>
      <c r="AF327" s="291"/>
      <c r="AG327" s="291"/>
      <c r="AH327" s="291"/>
      <c r="AI327" s="291"/>
    </row>
    <row r="328" spans="1:35" ht="12.75">
      <c r="A328" s="290"/>
      <c r="B328" s="289"/>
      <c r="C328" s="289"/>
      <c r="D328" s="289"/>
      <c r="E328" s="289"/>
      <c r="F328" s="289"/>
      <c r="G328" s="289"/>
      <c r="H328" s="289"/>
      <c r="I328" s="289"/>
      <c r="J328" s="289"/>
      <c r="K328" s="289"/>
      <c r="L328" s="289"/>
      <c r="M328" s="289"/>
      <c r="N328" s="289"/>
      <c r="O328" s="289"/>
      <c r="P328" s="289"/>
      <c r="Q328" s="289"/>
      <c r="R328" s="289"/>
      <c r="S328" s="289"/>
      <c r="T328" s="289"/>
      <c r="U328" s="289"/>
      <c r="V328" s="289"/>
      <c r="W328" s="289"/>
      <c r="X328" s="289"/>
      <c r="Y328" s="289"/>
      <c r="Z328" s="289"/>
      <c r="AA328" s="289"/>
      <c r="AB328" s="289"/>
      <c r="AC328" s="289"/>
      <c r="AD328" s="289"/>
      <c r="AE328" s="289"/>
      <c r="AF328" s="289"/>
      <c r="AG328" s="289"/>
      <c r="AH328" s="289"/>
      <c r="AI328" s="289"/>
    </row>
    <row r="329" spans="1:35" ht="46.5" customHeight="1">
      <c r="A329" s="291" t="s">
        <v>412</v>
      </c>
      <c r="B329" s="291"/>
      <c r="C329" s="291"/>
      <c r="D329" s="291"/>
      <c r="E329" s="291"/>
      <c r="F329" s="291"/>
      <c r="G329" s="291"/>
      <c r="H329" s="291"/>
      <c r="I329" s="291"/>
      <c r="J329" s="291"/>
      <c r="K329" s="291"/>
      <c r="L329" s="291"/>
      <c r="M329" s="291"/>
      <c r="N329" s="291"/>
      <c r="O329" s="291"/>
      <c r="P329" s="291"/>
      <c r="Q329" s="291"/>
      <c r="R329" s="291"/>
      <c r="S329" s="291"/>
      <c r="T329" s="291"/>
      <c r="U329" s="291"/>
      <c r="V329" s="291"/>
      <c r="W329" s="291"/>
      <c r="X329" s="291"/>
      <c r="Y329" s="291"/>
      <c r="Z329" s="291"/>
      <c r="AA329" s="291"/>
      <c r="AB329" s="291"/>
      <c r="AC329" s="291"/>
      <c r="AD329" s="291"/>
      <c r="AE329" s="291"/>
      <c r="AF329" s="291"/>
      <c r="AG329" s="291"/>
      <c r="AH329" s="291"/>
      <c r="AI329" s="291"/>
    </row>
    <row r="330" spans="1:35" ht="12.75">
      <c r="A330" s="290"/>
      <c r="B330" s="289"/>
      <c r="C330" s="289"/>
      <c r="D330" s="289"/>
      <c r="E330" s="289"/>
      <c r="F330" s="289"/>
      <c r="G330" s="289"/>
      <c r="H330" s="289"/>
      <c r="I330" s="289"/>
      <c r="J330" s="289"/>
      <c r="K330" s="289"/>
      <c r="L330" s="289"/>
      <c r="M330" s="289"/>
      <c r="N330" s="289"/>
      <c r="O330" s="289"/>
      <c r="P330" s="289"/>
      <c r="Q330" s="289"/>
      <c r="R330" s="289"/>
      <c r="S330" s="289"/>
      <c r="T330" s="289"/>
      <c r="U330" s="289"/>
      <c r="V330" s="289"/>
      <c r="W330" s="289"/>
      <c r="X330" s="289"/>
      <c r="Y330" s="289"/>
      <c r="Z330" s="289"/>
      <c r="AA330" s="289"/>
      <c r="AB330" s="289"/>
      <c r="AC330" s="289"/>
      <c r="AD330" s="289"/>
      <c r="AE330" s="289"/>
      <c r="AF330" s="289"/>
      <c r="AG330" s="289"/>
      <c r="AH330" s="289"/>
      <c r="AI330" s="289"/>
    </row>
    <row r="331" spans="1:35" ht="47.25" customHeight="1">
      <c r="A331" s="291" t="s">
        <v>413</v>
      </c>
      <c r="B331" s="291"/>
      <c r="C331" s="291"/>
      <c r="D331" s="291"/>
      <c r="E331" s="291"/>
      <c r="F331" s="291"/>
      <c r="G331" s="291"/>
      <c r="H331" s="291"/>
      <c r="I331" s="291"/>
      <c r="J331" s="291"/>
      <c r="K331" s="291"/>
      <c r="L331" s="291"/>
      <c r="M331" s="291"/>
      <c r="N331" s="291"/>
      <c r="O331" s="291"/>
      <c r="P331" s="291"/>
      <c r="Q331" s="291"/>
      <c r="R331" s="291"/>
      <c r="S331" s="291"/>
      <c r="T331" s="291"/>
      <c r="U331" s="291"/>
      <c r="V331" s="291"/>
      <c r="W331" s="291"/>
      <c r="X331" s="291"/>
      <c r="Y331" s="291"/>
      <c r="Z331" s="291"/>
      <c r="AA331" s="291"/>
      <c r="AB331" s="291"/>
      <c r="AC331" s="291"/>
      <c r="AD331" s="291"/>
      <c r="AE331" s="291"/>
      <c r="AF331" s="291"/>
      <c r="AG331" s="291"/>
      <c r="AH331" s="291"/>
      <c r="AI331" s="291"/>
    </row>
    <row r="332" spans="1:35" ht="12.75">
      <c r="A332" s="290"/>
      <c r="B332" s="289"/>
      <c r="C332" s="289"/>
      <c r="D332" s="289"/>
      <c r="E332" s="289"/>
      <c r="F332" s="289"/>
      <c r="G332" s="289"/>
      <c r="H332" s="289"/>
      <c r="I332" s="289"/>
      <c r="J332" s="289"/>
      <c r="K332" s="289"/>
      <c r="L332" s="289"/>
      <c r="M332" s="289"/>
      <c r="N332" s="289"/>
      <c r="O332" s="289"/>
      <c r="P332" s="289"/>
      <c r="Q332" s="289"/>
      <c r="R332" s="289"/>
      <c r="S332" s="289"/>
      <c r="T332" s="289"/>
      <c r="U332" s="289"/>
      <c r="V332" s="289"/>
      <c r="W332" s="289"/>
      <c r="X332" s="289"/>
      <c r="Y332" s="289"/>
      <c r="Z332" s="289"/>
      <c r="AA332" s="289"/>
      <c r="AB332" s="289"/>
      <c r="AC332" s="289"/>
      <c r="AD332" s="289"/>
      <c r="AE332" s="289"/>
      <c r="AF332" s="289"/>
      <c r="AG332" s="289"/>
      <c r="AH332" s="289"/>
      <c r="AI332" s="289"/>
    </row>
    <row r="333" spans="1:35" ht="26.25" customHeight="1">
      <c r="A333" s="291" t="s">
        <v>414</v>
      </c>
      <c r="B333" s="291"/>
      <c r="C333" s="291"/>
      <c r="D333" s="291"/>
      <c r="E333" s="291"/>
      <c r="F333" s="291"/>
      <c r="G333" s="291"/>
      <c r="H333" s="291"/>
      <c r="I333" s="291"/>
      <c r="J333" s="291"/>
      <c r="K333" s="291"/>
      <c r="L333" s="291"/>
      <c r="M333" s="291"/>
      <c r="N333" s="291"/>
      <c r="O333" s="291"/>
      <c r="P333" s="291"/>
      <c r="Q333" s="291"/>
      <c r="R333" s="291"/>
      <c r="S333" s="291"/>
      <c r="T333" s="291"/>
      <c r="U333" s="291"/>
      <c r="V333" s="291"/>
      <c r="W333" s="291"/>
      <c r="X333" s="291"/>
      <c r="Y333" s="291"/>
      <c r="Z333" s="291"/>
      <c r="AA333" s="291"/>
      <c r="AB333" s="291"/>
      <c r="AC333" s="291"/>
      <c r="AD333" s="291"/>
      <c r="AE333" s="291"/>
      <c r="AF333" s="291"/>
      <c r="AG333" s="291"/>
      <c r="AH333" s="291"/>
      <c r="AI333" s="291"/>
    </row>
    <row r="334" spans="1:35" ht="12.75">
      <c r="A334" s="290"/>
      <c r="B334" s="289"/>
      <c r="C334" s="289"/>
      <c r="D334" s="289"/>
      <c r="E334" s="289"/>
      <c r="F334" s="289"/>
      <c r="G334" s="289"/>
      <c r="H334" s="289"/>
      <c r="I334" s="289"/>
      <c r="J334" s="289"/>
      <c r="K334" s="289"/>
      <c r="L334" s="289"/>
      <c r="M334" s="289"/>
      <c r="N334" s="289"/>
      <c r="O334" s="289"/>
      <c r="P334" s="289"/>
      <c r="Q334" s="289"/>
      <c r="R334" s="289"/>
      <c r="S334" s="289"/>
      <c r="T334" s="289"/>
      <c r="U334" s="289"/>
      <c r="V334" s="289"/>
      <c r="W334" s="289"/>
      <c r="X334" s="289"/>
      <c r="Y334" s="289"/>
      <c r="Z334" s="289"/>
      <c r="AA334" s="289"/>
      <c r="AB334" s="289"/>
      <c r="AC334" s="289"/>
      <c r="AD334" s="289"/>
      <c r="AE334" s="289"/>
      <c r="AF334" s="289"/>
      <c r="AG334" s="289"/>
      <c r="AH334" s="289"/>
      <c r="AI334" s="289"/>
    </row>
    <row r="335" spans="1:35" ht="34.5" customHeight="1">
      <c r="A335" s="291" t="s">
        <v>415</v>
      </c>
      <c r="B335" s="291"/>
      <c r="C335" s="291"/>
      <c r="D335" s="291"/>
      <c r="E335" s="291"/>
      <c r="F335" s="291"/>
      <c r="G335" s="291"/>
      <c r="H335" s="291"/>
      <c r="I335" s="291"/>
      <c r="J335" s="291"/>
      <c r="K335" s="291"/>
      <c r="L335" s="291"/>
      <c r="M335" s="291"/>
      <c r="N335" s="291"/>
      <c r="O335" s="291"/>
      <c r="P335" s="291"/>
      <c r="Q335" s="291"/>
      <c r="R335" s="291"/>
      <c r="S335" s="291"/>
      <c r="T335" s="291"/>
      <c r="U335" s="291"/>
      <c r="V335" s="291"/>
      <c r="W335" s="291"/>
      <c r="X335" s="291"/>
      <c r="Y335" s="291"/>
      <c r="Z335" s="291"/>
      <c r="AA335" s="291"/>
      <c r="AB335" s="291"/>
      <c r="AC335" s="291"/>
      <c r="AD335" s="291"/>
      <c r="AE335" s="291"/>
      <c r="AF335" s="291"/>
      <c r="AG335" s="291"/>
      <c r="AH335" s="291"/>
      <c r="AI335" s="291"/>
    </row>
    <row r="336" spans="1:35" ht="12.75">
      <c r="A336" s="290"/>
      <c r="B336" s="289"/>
      <c r="C336" s="289"/>
      <c r="D336" s="289"/>
      <c r="E336" s="289"/>
      <c r="F336" s="289"/>
      <c r="G336" s="289"/>
      <c r="H336" s="289"/>
      <c r="I336" s="289"/>
      <c r="J336" s="289"/>
      <c r="K336" s="289"/>
      <c r="L336" s="289"/>
      <c r="M336" s="289"/>
      <c r="N336" s="289"/>
      <c r="O336" s="289"/>
      <c r="P336" s="289"/>
      <c r="Q336" s="289"/>
      <c r="R336" s="289"/>
      <c r="S336" s="289"/>
      <c r="T336" s="289"/>
      <c r="U336" s="289"/>
      <c r="V336" s="289"/>
      <c r="W336" s="289"/>
      <c r="X336" s="289"/>
      <c r="Y336" s="289"/>
      <c r="Z336" s="289"/>
      <c r="AA336" s="289"/>
      <c r="AB336" s="289"/>
      <c r="AC336" s="289"/>
      <c r="AD336" s="289"/>
      <c r="AE336" s="289"/>
      <c r="AF336" s="289"/>
      <c r="AG336" s="289"/>
      <c r="AH336" s="289"/>
      <c r="AI336" s="289"/>
    </row>
    <row r="337" spans="1:35" ht="33" customHeight="1">
      <c r="A337" s="291" t="s">
        <v>416</v>
      </c>
      <c r="B337" s="291"/>
      <c r="C337" s="291"/>
      <c r="D337" s="291"/>
      <c r="E337" s="291"/>
      <c r="F337" s="291"/>
      <c r="G337" s="291"/>
      <c r="H337" s="291"/>
      <c r="I337" s="291"/>
      <c r="J337" s="291"/>
      <c r="K337" s="291"/>
      <c r="L337" s="291"/>
      <c r="M337" s="291"/>
      <c r="N337" s="291"/>
      <c r="O337" s="291"/>
      <c r="P337" s="291"/>
      <c r="Q337" s="291"/>
      <c r="R337" s="291"/>
      <c r="S337" s="291"/>
      <c r="T337" s="291"/>
      <c r="U337" s="291"/>
      <c r="V337" s="291"/>
      <c r="W337" s="291"/>
      <c r="X337" s="291"/>
      <c r="Y337" s="291"/>
      <c r="Z337" s="291"/>
      <c r="AA337" s="291"/>
      <c r="AB337" s="291"/>
      <c r="AC337" s="291"/>
      <c r="AD337" s="291"/>
      <c r="AE337" s="291"/>
      <c r="AF337" s="291"/>
      <c r="AG337" s="291"/>
      <c r="AH337" s="291"/>
      <c r="AI337" s="291"/>
    </row>
    <row r="338" spans="1:35" ht="12.75" customHeight="1">
      <c r="A338" s="291" t="s">
        <v>417</v>
      </c>
      <c r="B338" s="291"/>
      <c r="C338" s="291"/>
      <c r="D338" s="291"/>
      <c r="E338" s="291"/>
      <c r="F338" s="291"/>
      <c r="G338" s="291"/>
      <c r="H338" s="291"/>
      <c r="I338" s="291"/>
      <c r="J338" s="291"/>
      <c r="K338" s="291"/>
      <c r="L338" s="291"/>
      <c r="M338" s="291"/>
      <c r="N338" s="291"/>
      <c r="O338" s="291"/>
      <c r="P338" s="291"/>
      <c r="Q338" s="291"/>
      <c r="R338" s="291"/>
      <c r="S338" s="291"/>
      <c r="T338" s="291"/>
      <c r="U338" s="291"/>
      <c r="V338" s="291"/>
      <c r="W338" s="291"/>
      <c r="X338" s="291"/>
      <c r="Y338" s="291"/>
      <c r="Z338" s="291"/>
      <c r="AA338" s="291"/>
      <c r="AB338" s="291"/>
      <c r="AC338" s="291"/>
      <c r="AD338" s="291"/>
      <c r="AE338" s="291"/>
      <c r="AF338" s="291"/>
      <c r="AG338" s="291"/>
      <c r="AH338" s="291"/>
      <c r="AI338" s="291"/>
    </row>
    <row r="339" spans="1:35">
      <c r="A339" s="291"/>
      <c r="B339" s="291"/>
      <c r="C339" s="291"/>
      <c r="D339" s="291"/>
      <c r="E339" s="291"/>
      <c r="F339" s="291"/>
      <c r="G339" s="291"/>
      <c r="H339" s="291"/>
      <c r="I339" s="291"/>
      <c r="J339" s="291"/>
      <c r="K339" s="291"/>
      <c r="L339" s="291"/>
      <c r="M339" s="291"/>
      <c r="N339" s="291"/>
      <c r="O339" s="291"/>
      <c r="P339" s="291"/>
      <c r="Q339" s="291"/>
      <c r="R339" s="291"/>
      <c r="S339" s="291"/>
      <c r="T339" s="291"/>
      <c r="U339" s="291"/>
      <c r="V339" s="291"/>
      <c r="W339" s="291"/>
      <c r="X339" s="291"/>
      <c r="Y339" s="291"/>
      <c r="Z339" s="291"/>
      <c r="AA339" s="291"/>
      <c r="AB339" s="291"/>
      <c r="AC339" s="291"/>
      <c r="AD339" s="291"/>
      <c r="AE339" s="291"/>
      <c r="AF339" s="291"/>
      <c r="AG339" s="291"/>
      <c r="AH339" s="291"/>
      <c r="AI339" s="291"/>
    </row>
    <row r="340" spans="1:35" ht="12.75">
      <c r="A340" s="290"/>
      <c r="B340" s="289"/>
      <c r="C340" s="289"/>
      <c r="D340" s="289"/>
      <c r="E340" s="289"/>
      <c r="F340" s="289"/>
      <c r="G340" s="289"/>
      <c r="H340" s="289"/>
      <c r="I340" s="289"/>
      <c r="J340" s="289"/>
      <c r="K340" s="289"/>
      <c r="L340" s="289"/>
      <c r="M340" s="289"/>
      <c r="N340" s="289"/>
      <c r="O340" s="289"/>
      <c r="P340" s="289"/>
      <c r="Q340" s="289"/>
      <c r="R340" s="289"/>
      <c r="S340" s="289"/>
      <c r="T340" s="289"/>
      <c r="U340" s="289"/>
      <c r="V340" s="289"/>
      <c r="W340" s="289"/>
      <c r="X340" s="289"/>
      <c r="Y340" s="289"/>
      <c r="Z340" s="289"/>
      <c r="AA340" s="289"/>
      <c r="AB340" s="289"/>
      <c r="AC340" s="289"/>
      <c r="AD340" s="289"/>
      <c r="AE340" s="289"/>
      <c r="AF340" s="289"/>
      <c r="AG340" s="289"/>
      <c r="AH340" s="289"/>
      <c r="AI340" s="289"/>
    </row>
    <row r="341" spans="1:35" ht="50.25" customHeight="1">
      <c r="A341" s="291" t="s">
        <v>418</v>
      </c>
      <c r="B341" s="291"/>
      <c r="C341" s="291"/>
      <c r="D341" s="291"/>
      <c r="E341" s="291"/>
      <c r="F341" s="291"/>
      <c r="G341" s="291"/>
      <c r="H341" s="291"/>
      <c r="I341" s="291"/>
      <c r="J341" s="291"/>
      <c r="K341" s="291"/>
      <c r="L341" s="291"/>
      <c r="M341" s="291"/>
      <c r="N341" s="291"/>
      <c r="O341" s="291"/>
      <c r="P341" s="291"/>
      <c r="Q341" s="291"/>
      <c r="R341" s="291"/>
      <c r="S341" s="291"/>
      <c r="T341" s="291"/>
      <c r="U341" s="291"/>
      <c r="V341" s="291"/>
      <c r="W341" s="291"/>
      <c r="X341" s="291"/>
      <c r="Y341" s="291"/>
      <c r="Z341" s="291"/>
      <c r="AA341" s="291"/>
      <c r="AB341" s="291"/>
      <c r="AC341" s="291"/>
      <c r="AD341" s="291"/>
      <c r="AE341" s="291"/>
      <c r="AF341" s="291"/>
      <c r="AG341" s="291"/>
      <c r="AH341" s="291"/>
      <c r="AI341" s="291"/>
    </row>
    <row r="342" spans="1:35" ht="12.75">
      <c r="A342" s="290"/>
      <c r="B342" s="289"/>
      <c r="C342" s="289"/>
      <c r="D342" s="289"/>
      <c r="E342" s="289"/>
      <c r="F342" s="289"/>
      <c r="G342" s="289"/>
      <c r="H342" s="289"/>
      <c r="I342" s="289"/>
      <c r="J342" s="289"/>
      <c r="K342" s="289"/>
      <c r="L342" s="289"/>
      <c r="M342" s="289"/>
      <c r="N342" s="289"/>
      <c r="O342" s="289"/>
      <c r="P342" s="289"/>
      <c r="Q342" s="289"/>
      <c r="R342" s="289"/>
      <c r="S342" s="289"/>
      <c r="T342" s="289"/>
      <c r="U342" s="289"/>
      <c r="V342" s="289"/>
      <c r="W342" s="289"/>
      <c r="X342" s="289"/>
      <c r="Y342" s="289"/>
      <c r="Z342" s="289"/>
      <c r="AA342" s="289"/>
      <c r="AB342" s="289"/>
      <c r="AC342" s="289"/>
      <c r="AD342" s="289"/>
      <c r="AE342" s="289"/>
      <c r="AF342" s="289"/>
      <c r="AG342" s="289"/>
      <c r="AH342" s="289"/>
      <c r="AI342" s="289"/>
    </row>
    <row r="343" spans="1:35" ht="33" customHeight="1">
      <c r="A343" s="291" t="s">
        <v>419</v>
      </c>
      <c r="B343" s="291"/>
      <c r="C343" s="291"/>
      <c r="D343" s="291"/>
      <c r="E343" s="291"/>
      <c r="F343" s="291"/>
      <c r="G343" s="291"/>
      <c r="H343" s="291"/>
      <c r="I343" s="291"/>
      <c r="J343" s="291"/>
      <c r="K343" s="291"/>
      <c r="L343" s="291"/>
      <c r="M343" s="291"/>
      <c r="N343" s="291"/>
      <c r="O343" s="291"/>
      <c r="P343" s="291"/>
      <c r="Q343" s="291"/>
      <c r="R343" s="291"/>
      <c r="S343" s="291"/>
      <c r="T343" s="291"/>
      <c r="U343" s="291"/>
      <c r="V343" s="291"/>
      <c r="W343" s="291"/>
      <c r="X343" s="291"/>
      <c r="Y343" s="291"/>
      <c r="Z343" s="291"/>
      <c r="AA343" s="291"/>
      <c r="AB343" s="291"/>
      <c r="AC343" s="291"/>
      <c r="AD343" s="291"/>
      <c r="AE343" s="291"/>
      <c r="AF343" s="291"/>
      <c r="AG343" s="291"/>
      <c r="AH343" s="291"/>
      <c r="AI343" s="291"/>
    </row>
    <row r="344" spans="1:35" ht="12.75">
      <c r="A344" s="290"/>
      <c r="B344" s="289"/>
      <c r="C344" s="289"/>
      <c r="D344" s="289"/>
      <c r="E344" s="289"/>
      <c r="F344" s="289"/>
      <c r="G344" s="289"/>
      <c r="H344" s="289"/>
      <c r="I344" s="289"/>
      <c r="J344" s="289"/>
      <c r="K344" s="289"/>
      <c r="L344" s="289"/>
      <c r="M344" s="289"/>
      <c r="N344" s="289"/>
      <c r="O344" s="289"/>
      <c r="P344" s="289"/>
      <c r="Q344" s="289"/>
      <c r="R344" s="289"/>
      <c r="S344" s="289"/>
      <c r="T344" s="289"/>
      <c r="U344" s="289"/>
      <c r="V344" s="289"/>
      <c r="W344" s="289"/>
      <c r="X344" s="289"/>
      <c r="Y344" s="289"/>
      <c r="Z344" s="289"/>
      <c r="AA344" s="289"/>
      <c r="AB344" s="289"/>
      <c r="AC344" s="289"/>
      <c r="AD344" s="289"/>
      <c r="AE344" s="289"/>
      <c r="AF344" s="289"/>
      <c r="AG344" s="289"/>
      <c r="AH344" s="289"/>
      <c r="AI344" s="289"/>
    </row>
    <row r="345" spans="1:35" ht="37.5" customHeight="1">
      <c r="A345" s="291" t="s">
        <v>420</v>
      </c>
      <c r="B345" s="291"/>
      <c r="C345" s="291"/>
      <c r="D345" s="291"/>
      <c r="E345" s="291"/>
      <c r="F345" s="291"/>
      <c r="G345" s="291"/>
      <c r="H345" s="291"/>
      <c r="I345" s="291"/>
      <c r="J345" s="291"/>
      <c r="K345" s="291"/>
      <c r="L345" s="291"/>
      <c r="M345" s="291"/>
      <c r="N345" s="291"/>
      <c r="O345" s="291"/>
      <c r="P345" s="291"/>
      <c r="Q345" s="291"/>
      <c r="R345" s="291"/>
      <c r="S345" s="291"/>
      <c r="T345" s="291"/>
      <c r="U345" s="291"/>
      <c r="V345" s="291"/>
      <c r="W345" s="291"/>
      <c r="X345" s="291"/>
      <c r="Y345" s="291"/>
      <c r="Z345" s="291"/>
      <c r="AA345" s="291"/>
      <c r="AB345" s="291"/>
      <c r="AC345" s="291"/>
      <c r="AD345" s="291"/>
      <c r="AE345" s="291"/>
      <c r="AF345" s="291"/>
      <c r="AG345" s="291"/>
      <c r="AH345" s="291"/>
      <c r="AI345" s="291"/>
    </row>
    <row r="346" spans="1:35" ht="12.75">
      <c r="A346" s="290"/>
      <c r="B346" s="289"/>
      <c r="C346" s="289"/>
      <c r="D346" s="289"/>
      <c r="E346" s="289"/>
      <c r="F346" s="289"/>
      <c r="G346" s="289"/>
      <c r="H346" s="289"/>
      <c r="I346" s="289"/>
      <c r="J346" s="289"/>
      <c r="K346" s="289"/>
      <c r="L346" s="289"/>
      <c r="M346" s="289"/>
      <c r="N346" s="289"/>
      <c r="O346" s="289"/>
      <c r="P346" s="289"/>
      <c r="Q346" s="289"/>
      <c r="R346" s="289"/>
      <c r="S346" s="289"/>
      <c r="T346" s="289"/>
      <c r="U346" s="289"/>
      <c r="V346" s="289"/>
      <c r="W346" s="289"/>
      <c r="X346" s="289"/>
      <c r="Y346" s="289"/>
      <c r="Z346" s="289"/>
      <c r="AA346" s="289"/>
      <c r="AB346" s="289"/>
      <c r="AC346" s="289"/>
      <c r="AD346" s="289"/>
      <c r="AE346" s="289"/>
      <c r="AF346" s="289"/>
      <c r="AG346" s="289"/>
      <c r="AH346" s="289"/>
      <c r="AI346" s="289"/>
    </row>
    <row r="347" spans="1:35" ht="40.5" customHeight="1">
      <c r="A347" s="291" t="s">
        <v>421</v>
      </c>
      <c r="B347" s="291"/>
      <c r="C347" s="291"/>
      <c r="D347" s="291"/>
      <c r="E347" s="291"/>
      <c r="F347" s="291"/>
      <c r="G347" s="291"/>
      <c r="H347" s="291"/>
      <c r="I347" s="291"/>
      <c r="J347" s="291"/>
      <c r="K347" s="291"/>
      <c r="L347" s="291"/>
      <c r="M347" s="291"/>
      <c r="N347" s="291"/>
      <c r="O347" s="291"/>
      <c r="P347" s="291"/>
      <c r="Q347" s="291"/>
      <c r="R347" s="291"/>
      <c r="S347" s="291"/>
      <c r="T347" s="291"/>
      <c r="U347" s="291"/>
      <c r="V347" s="291"/>
      <c r="W347" s="291"/>
      <c r="X347" s="291"/>
      <c r="Y347" s="291"/>
      <c r="Z347" s="291"/>
      <c r="AA347" s="291"/>
      <c r="AB347" s="291"/>
      <c r="AC347" s="291"/>
      <c r="AD347" s="291"/>
      <c r="AE347" s="291"/>
      <c r="AF347" s="291"/>
      <c r="AG347" s="291"/>
      <c r="AH347" s="291"/>
      <c r="AI347" s="291"/>
    </row>
    <row r="348" spans="1:35" ht="12.75">
      <c r="A348" s="290"/>
      <c r="B348" s="289"/>
      <c r="C348" s="289"/>
      <c r="D348" s="289"/>
      <c r="E348" s="289"/>
      <c r="F348" s="289"/>
      <c r="G348" s="289"/>
      <c r="H348" s="289"/>
      <c r="I348" s="289"/>
      <c r="J348" s="289"/>
      <c r="K348" s="289"/>
      <c r="L348" s="289"/>
      <c r="M348" s="289"/>
      <c r="N348" s="289"/>
      <c r="O348" s="289"/>
      <c r="P348" s="289"/>
      <c r="Q348" s="289"/>
      <c r="R348" s="289"/>
      <c r="S348" s="289"/>
      <c r="T348" s="289"/>
      <c r="U348" s="289"/>
      <c r="V348" s="289"/>
      <c r="W348" s="289"/>
      <c r="X348" s="289"/>
      <c r="Y348" s="289"/>
      <c r="Z348" s="289"/>
      <c r="AA348" s="289"/>
      <c r="AB348" s="289"/>
      <c r="AC348" s="289"/>
      <c r="AD348" s="289"/>
      <c r="AE348" s="289"/>
      <c r="AF348" s="289"/>
      <c r="AG348" s="289"/>
      <c r="AH348" s="289"/>
      <c r="AI348" s="289"/>
    </row>
    <row r="349" spans="1:35" ht="40.5" customHeight="1">
      <c r="A349" s="291" t="s">
        <v>422</v>
      </c>
      <c r="B349" s="291"/>
      <c r="C349" s="291"/>
      <c r="D349" s="291"/>
      <c r="E349" s="291"/>
      <c r="F349" s="291"/>
      <c r="G349" s="291"/>
      <c r="H349" s="291"/>
      <c r="I349" s="291"/>
      <c r="J349" s="291"/>
      <c r="K349" s="291"/>
      <c r="L349" s="291"/>
      <c r="M349" s="291"/>
      <c r="N349" s="291"/>
      <c r="O349" s="291"/>
      <c r="P349" s="291"/>
      <c r="Q349" s="291"/>
      <c r="R349" s="291"/>
      <c r="S349" s="291"/>
      <c r="T349" s="291"/>
      <c r="U349" s="291"/>
      <c r="V349" s="291"/>
      <c r="W349" s="291"/>
      <c r="X349" s="291"/>
      <c r="Y349" s="291"/>
      <c r="Z349" s="291"/>
      <c r="AA349" s="291"/>
      <c r="AB349" s="291"/>
      <c r="AC349" s="291"/>
      <c r="AD349" s="291"/>
      <c r="AE349" s="291"/>
      <c r="AF349" s="291"/>
      <c r="AG349" s="291"/>
      <c r="AH349" s="291"/>
      <c r="AI349" s="291"/>
    </row>
    <row r="350" spans="1:35" ht="12.75">
      <c r="A350" s="290"/>
      <c r="B350" s="289"/>
      <c r="C350" s="289"/>
      <c r="D350" s="289"/>
      <c r="E350" s="289"/>
      <c r="F350" s="289"/>
      <c r="G350" s="289"/>
      <c r="H350" s="289"/>
      <c r="I350" s="289"/>
      <c r="J350" s="289"/>
      <c r="K350" s="289"/>
      <c r="L350" s="289"/>
      <c r="M350" s="289"/>
      <c r="N350" s="289"/>
      <c r="O350" s="289"/>
      <c r="P350" s="289"/>
      <c r="Q350" s="289"/>
      <c r="R350" s="289"/>
      <c r="S350" s="289"/>
      <c r="T350" s="289"/>
      <c r="U350" s="289"/>
      <c r="V350" s="289"/>
      <c r="W350" s="289"/>
      <c r="X350" s="289"/>
      <c r="Y350" s="289"/>
      <c r="Z350" s="289"/>
      <c r="AA350" s="289"/>
      <c r="AB350" s="289"/>
      <c r="AC350" s="289"/>
      <c r="AD350" s="289"/>
      <c r="AE350" s="289"/>
      <c r="AF350" s="289"/>
      <c r="AG350" s="289"/>
      <c r="AH350" s="289"/>
      <c r="AI350" s="289"/>
    </row>
    <row r="351" spans="1:35" ht="18" customHeight="1">
      <c r="A351" s="291" t="s">
        <v>423</v>
      </c>
      <c r="B351" s="291"/>
      <c r="C351" s="291"/>
      <c r="D351" s="291"/>
      <c r="E351" s="291"/>
      <c r="F351" s="291"/>
      <c r="G351" s="291"/>
      <c r="H351" s="291"/>
      <c r="I351" s="291"/>
      <c r="J351" s="291"/>
      <c r="K351" s="291"/>
      <c r="L351" s="291"/>
      <c r="M351" s="291"/>
      <c r="N351" s="291"/>
      <c r="O351" s="291"/>
      <c r="P351" s="291"/>
      <c r="Q351" s="291"/>
      <c r="R351" s="291"/>
      <c r="S351" s="291"/>
      <c r="T351" s="291"/>
      <c r="U351" s="291"/>
      <c r="V351" s="291"/>
      <c r="W351" s="291"/>
      <c r="X351" s="291"/>
      <c r="Y351" s="291"/>
      <c r="Z351" s="291"/>
      <c r="AA351" s="291"/>
      <c r="AB351" s="291"/>
      <c r="AC351" s="291"/>
      <c r="AD351" s="291"/>
      <c r="AE351" s="291"/>
      <c r="AF351" s="291"/>
      <c r="AG351" s="291"/>
      <c r="AH351" s="291"/>
      <c r="AI351" s="291"/>
    </row>
    <row r="352" spans="1:35" ht="12.75">
      <c r="A352" s="290"/>
      <c r="B352" s="289"/>
      <c r="C352" s="289"/>
      <c r="D352" s="289"/>
      <c r="E352" s="289"/>
      <c r="F352" s="289"/>
      <c r="G352" s="289"/>
      <c r="H352" s="289"/>
      <c r="I352" s="289"/>
      <c r="J352" s="289"/>
      <c r="K352" s="289"/>
      <c r="L352" s="289"/>
      <c r="M352" s="289"/>
      <c r="N352" s="289"/>
      <c r="O352" s="289"/>
      <c r="P352" s="289"/>
      <c r="Q352" s="289"/>
      <c r="R352" s="289"/>
      <c r="S352" s="289"/>
      <c r="T352" s="289"/>
      <c r="U352" s="289"/>
      <c r="V352" s="289"/>
      <c r="W352" s="289"/>
      <c r="X352" s="289"/>
      <c r="Y352" s="289"/>
      <c r="Z352" s="289"/>
      <c r="AA352" s="289"/>
      <c r="AB352" s="289"/>
      <c r="AC352" s="289"/>
      <c r="AD352" s="289"/>
      <c r="AE352" s="289"/>
      <c r="AF352" s="289"/>
      <c r="AG352" s="289"/>
      <c r="AH352" s="289"/>
      <c r="AI352" s="289"/>
    </row>
    <row r="353" spans="1:35" ht="26.25" customHeight="1">
      <c r="A353" s="291" t="s">
        <v>424</v>
      </c>
      <c r="B353" s="291"/>
      <c r="C353" s="291"/>
      <c r="D353" s="291"/>
      <c r="E353" s="291"/>
      <c r="F353" s="291"/>
      <c r="G353" s="291"/>
      <c r="H353" s="291"/>
      <c r="I353" s="291"/>
      <c r="J353" s="291"/>
      <c r="K353" s="291"/>
      <c r="L353" s="291"/>
      <c r="M353" s="291"/>
      <c r="N353" s="291"/>
      <c r="O353" s="291"/>
      <c r="P353" s="291"/>
      <c r="Q353" s="291"/>
      <c r="R353" s="291"/>
      <c r="S353" s="291"/>
      <c r="T353" s="291"/>
      <c r="U353" s="291"/>
      <c r="V353" s="291"/>
      <c r="W353" s="291"/>
      <c r="X353" s="291"/>
      <c r="Y353" s="291"/>
      <c r="Z353" s="291"/>
      <c r="AA353" s="291"/>
      <c r="AB353" s="291"/>
      <c r="AC353" s="291"/>
      <c r="AD353" s="291"/>
      <c r="AE353" s="291"/>
      <c r="AF353" s="291"/>
      <c r="AG353" s="291"/>
      <c r="AH353" s="291"/>
      <c r="AI353" s="291"/>
    </row>
    <row r="354" spans="1:35">
      <c r="A354" s="289"/>
      <c r="B354" s="289"/>
      <c r="C354" s="289"/>
      <c r="D354" s="289"/>
      <c r="E354" s="289"/>
      <c r="F354" s="289"/>
      <c r="G354" s="289"/>
      <c r="H354" s="289"/>
      <c r="I354" s="289"/>
      <c r="J354" s="289"/>
      <c r="K354" s="289"/>
      <c r="L354" s="289"/>
      <c r="M354" s="289"/>
      <c r="N354" s="289"/>
      <c r="O354" s="289"/>
      <c r="P354" s="289"/>
      <c r="Q354" s="289"/>
      <c r="R354" s="289"/>
      <c r="S354" s="289"/>
      <c r="T354" s="289"/>
      <c r="U354" s="289"/>
      <c r="V354" s="289"/>
      <c r="W354" s="289"/>
      <c r="X354" s="289"/>
      <c r="Y354" s="289"/>
      <c r="Z354" s="289"/>
      <c r="AA354" s="289"/>
      <c r="AB354" s="289"/>
      <c r="AC354" s="289"/>
      <c r="AD354" s="289"/>
      <c r="AE354" s="289"/>
      <c r="AF354" s="289"/>
      <c r="AG354" s="289"/>
      <c r="AH354" s="289"/>
      <c r="AI354" s="289"/>
    </row>
  </sheetData>
  <mergeCells count="92">
    <mergeCell ref="AI8:AI9"/>
    <mergeCell ref="AI54:AI55"/>
    <mergeCell ref="AI99:AI100"/>
    <mergeCell ref="AI144:AI145"/>
    <mergeCell ref="AI146:AI147"/>
    <mergeCell ref="A4:I4"/>
    <mergeCell ref="A5:H5"/>
    <mergeCell ref="A6:F6"/>
    <mergeCell ref="A8:A9"/>
    <mergeCell ref="A54:A55"/>
    <mergeCell ref="B54:B55"/>
    <mergeCell ref="C54:C55"/>
    <mergeCell ref="D54:D55"/>
    <mergeCell ref="E54:E55"/>
    <mergeCell ref="B8:B9"/>
    <mergeCell ref="I8:I9"/>
    <mergeCell ref="F8:F9"/>
    <mergeCell ref="F54:F55"/>
    <mergeCell ref="D8:D9"/>
    <mergeCell ref="E99:E100"/>
    <mergeCell ref="A101:A102"/>
    <mergeCell ref="C99:C100"/>
    <mergeCell ref="E8:E9"/>
    <mergeCell ref="C8:C9"/>
    <mergeCell ref="D99:D100"/>
    <mergeCell ref="D101:D102"/>
    <mergeCell ref="C101:C102"/>
    <mergeCell ref="F99:F100"/>
    <mergeCell ref="A128:A129"/>
    <mergeCell ref="B128:B129"/>
    <mergeCell ref="C128:C129"/>
    <mergeCell ref="E146:E147"/>
    <mergeCell ref="A114:A115"/>
    <mergeCell ref="B114:B115"/>
    <mergeCell ref="C114:C115"/>
    <mergeCell ref="A116:A117"/>
    <mergeCell ref="B116:B117"/>
    <mergeCell ref="E101:E102"/>
    <mergeCell ref="A130:A131"/>
    <mergeCell ref="B130:B131"/>
    <mergeCell ref="A112:A113"/>
    <mergeCell ref="B112:B113"/>
    <mergeCell ref="C112:C113"/>
    <mergeCell ref="A144:A145"/>
    <mergeCell ref="B144:B145"/>
    <mergeCell ref="C144:C145"/>
    <mergeCell ref="D144:D145"/>
    <mergeCell ref="A146:A147"/>
    <mergeCell ref="B146:B147"/>
    <mergeCell ref="C146:C147"/>
    <mergeCell ref="C130:C131"/>
    <mergeCell ref="D146:D147"/>
    <mergeCell ref="E144:E145"/>
    <mergeCell ref="F144:F145"/>
    <mergeCell ref="C116:C117"/>
    <mergeCell ref="F146:F147"/>
    <mergeCell ref="A289:AI289"/>
    <mergeCell ref="A290:AI290"/>
    <mergeCell ref="A292:AI292"/>
    <mergeCell ref="A294:AI294"/>
    <mergeCell ref="A296:AI296"/>
    <mergeCell ref="A298:AI298"/>
    <mergeCell ref="A300:AI300"/>
    <mergeCell ref="A302:AI302"/>
    <mergeCell ref="A304:AI304"/>
    <mergeCell ref="A306:AI306"/>
    <mergeCell ref="A307:AI307"/>
    <mergeCell ref="A308:AI308"/>
    <mergeCell ref="A309:AI309"/>
    <mergeCell ref="A310:AI310"/>
    <mergeCell ref="A311:AI311"/>
    <mergeCell ref="A313:AI313"/>
    <mergeCell ref="A315:AI315"/>
    <mergeCell ref="A317:AI317"/>
    <mergeCell ref="A319:AI319"/>
    <mergeCell ref="A321:AI322"/>
    <mergeCell ref="A323:AI323"/>
    <mergeCell ref="A325:AI325"/>
    <mergeCell ref="A327:AI327"/>
    <mergeCell ref="A329:AI329"/>
    <mergeCell ref="A331:AI331"/>
    <mergeCell ref="A333:AI333"/>
    <mergeCell ref="A335:AI335"/>
    <mergeCell ref="A337:AI337"/>
    <mergeCell ref="A338:AI339"/>
    <mergeCell ref="A341:AI341"/>
    <mergeCell ref="A353:AI353"/>
    <mergeCell ref="A343:AI343"/>
    <mergeCell ref="A345:AI345"/>
    <mergeCell ref="A347:AI347"/>
    <mergeCell ref="A349:AI349"/>
    <mergeCell ref="A351:AI351"/>
  </mergeCells>
  <pageMargins left="0.19685039370078741" right="0.19685039370078741" top="0.11811023622047245" bottom="0.11811023622047245" header="0.51181102362204722" footer="0.39370078740157483"/>
  <pageSetup paperSize="9" scale="8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стенд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Зиля</cp:lastModifiedBy>
  <cp:lastPrinted>2013-12-23T10:57:58Z</cp:lastPrinted>
  <dcterms:created xsi:type="dcterms:W3CDTF">2005-06-07T07:09:26Z</dcterms:created>
  <dcterms:modified xsi:type="dcterms:W3CDTF">2016-05-17T05:48:29Z</dcterms:modified>
</cp:coreProperties>
</file>